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38" documentId="120_S{2AC9BD13-BADA-5192-A53E-5A8FF88502F6}" xr6:coauthVersionLast="47" xr6:coauthVersionMax="47" xr10:uidLastSave="{1BD7A20D-D06C-48B1-B2CA-1F831E0DFB01}"/>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D5" i="3"/>
  <c r="D6" i="3"/>
  <c r="D4" i="3"/>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G2" i="9"/>
  <c r="I2" i="9"/>
  <c r="J2" i="9"/>
  <c r="L2" i="9"/>
  <c r="B3" i="9"/>
  <c r="G3" i="9"/>
  <c r="I3" i="9"/>
  <c r="J3" i="9"/>
  <c r="L3" i="9"/>
  <c r="B4" i="9"/>
  <c r="G4" i="9"/>
  <c r="I4" i="9"/>
  <c r="J4" i="9"/>
  <c r="L4" i="9"/>
  <c r="B5" i="9"/>
  <c r="G5" i="9"/>
  <c r="I5" i="9"/>
  <c r="J5" i="9"/>
  <c r="L5" i="9"/>
  <c r="L7" i="5"/>
  <c r="L8" i="5"/>
  <c r="L9" i="5"/>
  <c r="L10" i="5"/>
  <c r="L11" i="5"/>
  <c r="L12" i="5"/>
  <c r="L13" i="5"/>
  <c r="L14" i="5"/>
  <c r="L15" i="5"/>
  <c r="L16" i="5"/>
  <c r="L17" i="5"/>
  <c r="L18" i="5"/>
  <c r="L19" i="5"/>
  <c r="L20" i="5"/>
  <c r="L21" i="5"/>
  <c r="L22" i="5"/>
  <c r="L23" i="5"/>
  <c r="L24" i="5"/>
  <c r="L25" i="5"/>
  <c r="L26" i="5"/>
  <c r="L27" i="5"/>
  <c r="L28" i="5"/>
  <c r="L29" i="5"/>
  <c r="J7" i="5"/>
  <c r="J8" i="5"/>
  <c r="J9" i="5"/>
  <c r="J10" i="5"/>
  <c r="J11" i="5"/>
  <c r="J12" i="5"/>
  <c r="J13" i="5"/>
  <c r="J14" i="5"/>
  <c r="J15" i="5"/>
  <c r="J16" i="5"/>
  <c r="J17" i="5"/>
  <c r="J18" i="5"/>
  <c r="J19" i="5"/>
  <c r="J20" i="5"/>
  <c r="J21" i="5"/>
  <c r="J22" i="5"/>
  <c r="J23" i="5"/>
  <c r="J24" i="5"/>
  <c r="J25" i="5"/>
  <c r="J26" i="5"/>
  <c r="J27" i="5"/>
  <c r="J28" i="5"/>
  <c r="J29" i="5"/>
  <c r="I7" i="5"/>
  <c r="I8" i="5"/>
  <c r="I9" i="5"/>
  <c r="I10" i="5"/>
  <c r="I11" i="5"/>
  <c r="I12" i="5"/>
  <c r="I13" i="5"/>
  <c r="I14" i="5"/>
  <c r="I15" i="5"/>
  <c r="I16" i="5"/>
  <c r="I17" i="5"/>
  <c r="I18" i="5"/>
  <c r="I19" i="5"/>
  <c r="I20" i="5"/>
  <c r="I21" i="5"/>
  <c r="I22" i="5"/>
  <c r="I23" i="5"/>
  <c r="I24" i="5"/>
  <c r="I25" i="5"/>
  <c r="I26" i="5"/>
  <c r="I27" i="5"/>
  <c r="I28" i="5"/>
  <c r="I29" i="5"/>
  <c r="B7" i="5"/>
  <c r="B8" i="5"/>
  <c r="B9" i="5"/>
  <c r="B10" i="5"/>
  <c r="B11" i="5"/>
  <c r="B12" i="5"/>
  <c r="B13" i="5"/>
  <c r="B14" i="5"/>
  <c r="B15" i="5"/>
  <c r="B16" i="5"/>
  <c r="B17" i="5"/>
  <c r="B18" i="5"/>
  <c r="B19" i="5"/>
  <c r="B20" i="5"/>
  <c r="B21" i="5"/>
  <c r="B22" i="5"/>
  <c r="B23" i="5"/>
  <c r="B24" i="5"/>
  <c r="B25" i="5"/>
  <c r="B26" i="5"/>
  <c r="B27" i="5"/>
  <c r="B28" i="5"/>
  <c r="B29" i="5"/>
  <c r="G7" i="5"/>
  <c r="G8" i="5"/>
  <c r="G9" i="5"/>
  <c r="G10" i="5"/>
  <c r="G11" i="5"/>
  <c r="G12" i="5"/>
  <c r="G13" i="5"/>
  <c r="G14" i="5"/>
  <c r="G15" i="5"/>
  <c r="G16" i="5"/>
  <c r="G17" i="5"/>
  <c r="G18" i="5"/>
  <c r="G19" i="5"/>
  <c r="G20" i="5"/>
  <c r="G21" i="5"/>
  <c r="G22" i="5"/>
  <c r="G23" i="5"/>
  <c r="G24" i="5"/>
  <c r="G25" i="5"/>
  <c r="G26" i="5"/>
  <c r="G27" i="5"/>
  <c r="G28" i="5"/>
  <c r="G29"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<sst xmlns="http://schemas.openxmlformats.org/spreadsheetml/2006/main" count="181591" uniqueCount="39210">
  <si>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</si>
  <si>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</si>
  <si>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</si>
  <si>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</si>
  <si>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</si>
  <si>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</si>
  <si>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</si>
  <si>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</si>
  <si>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</si>
  <si>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</si>
  <si>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</si>
  <si>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</si>
  <si>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</si>
  <si>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</si>
  <si>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</si>
  <si>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</si>
  <si>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</si>
  <si>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</si>
  <si>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</si>
  <si>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</si>
  <si>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</si>
  <si>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</si>
  <si>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</si>
  <si>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</si>
  <si>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</si>
  <si>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</si>
  <si>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</si>
  <si>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</si>
  <si>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</si>
  <si>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</si>
  <si>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</si>
  <si>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</si>
  <si>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</si>
  <si>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</si>
  <si>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</si>
  <si>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</si>
  <si>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</si>
  <si>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</si>
  <si>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</si>
  <si>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</si>
  <si>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</si>
  <si>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</si>
  <si>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</si>
  <si>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</si>
  <si>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</si>
  <si>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</si>
  <si>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</si>
  <si>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</si>
  <si>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</si>
  <si>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</si>
  <si>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</si>
  <si>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</si>
  <si>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</si>
  <si>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</si>
  <si>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</si>
  <si>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</si>
  <si>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</si>
  <si>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</si>
  <si>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</si>
  <si>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</si>
  <si>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</si>
  <si>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</si>
  <si>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</si>
  <si>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</si>
  <si>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</si>
  <si>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</si>
  <si>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</si>
  <si>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</si>
  <si>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</si>
  <si>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</si>
  <si>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</si>
  <si>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</si>
  <si>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</si>
  <si>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</si>
  <si>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</si>
  <si>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</si>
  <si>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</si>
  <si>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</si>
  <si>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</si>
  <si>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</si>
  <si>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</si>
  <si>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</si>
  <si>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</si>
  <si>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</si>
  <si>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</si>
  <si>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</si>
  <si>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</si>
  <si>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</si>
  <si>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</si>
  <si>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</si>
  <si>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</si>
  <si>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</si>
  <si>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</si>
  <si>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</si>
  <si>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</si>
  <si>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</si>
  <si>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</si>
  <si>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</si>
  <si>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</si>
  <si>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</si>
  <si>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</si>
  <si>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</si>
  <si>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</si>
  <si>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</si>
  <si>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</si>
  <si>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</si>
  <si>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</si>
  <si>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</si>
  <si>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</si>
  <si>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</si>
  <si>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</si>
  <si>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</si>
  <si>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</si>
  <si>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</si>
  <si>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</si>
  <si>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</si>
  <si>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</si>
  <si>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</si>
  <si>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</si>
  <si>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</si>
  <si>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</si>
  <si>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</si>
  <si>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</si>
  <si>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</si>
  <si>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</si>
  <si>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</si>
  <si>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</si>
  <si>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</si>
  <si>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</si>
  <si>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</si>
  <si>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</si>
  <si>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</si>
  <si>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</si>
  <si>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</si>
  <si>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</si>
  <si>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</si>
  <si>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</si>
  <si>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</si>
  <si>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</si>
  <si>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</si>
  <si>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</si>
  <si>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</si>
  <si>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</si>
  <si>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</si>
  <si>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</si>
  <si>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</si>
  <si>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</si>
  <si>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</si>
  <si>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</si>
  <si>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</si>
  <si>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</si>
  <si>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</si>
  <si>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</si>
  <si>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</si>
  <si>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</si>
  <si>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</si>
  <si>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</si>
  <si>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</si>
  <si>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</si>
  <si>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</si>
  <si>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</si>
  <si>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</si>
  <si>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</si>
  <si>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</si>
  <si>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</si>
  <si>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</si>
  <si>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</si>
  <si>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</si>
  <si>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</si>
  <si>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</si>
  <si>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</si>
  <si>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</si>
  <si>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</si>
  <si>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</si>
  <si>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</si>
  <si>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</si>
  <si>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</si>
  <si>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</si>
  <si>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</si>
  <si>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</si>
  <si>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</si>
  <si>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</si>
  <si>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</si>
  <si>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</si>
  <si>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</si>
  <si>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</si>
  <si>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</si>
  <si>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</si>
  <si>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</si>
  <si>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</si>
  <si>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</si>
  <si>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</si>
  <si>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</si>
  <si>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</si>
  <si>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</si>
  <si>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</si>
  <si>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</si>
  <si>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</si>
  <si>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</si>
  <si>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</si>
  <si>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</si>
  <si>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</si>
  <si>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</si>
  <si>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</si>
  <si>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</si>
  <si>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</si>
  <si>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</si>
  <si>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</si>
  <si>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</si>
  <si>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</si>
  <si>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</si>
  <si>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</si>
  <si>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</si>
  <si>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</si>
  <si>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</si>
  <si>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</si>
  <si>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</si>
  <si>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</si>
  <si>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</si>
  <si>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</si>
  <si>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</si>
  <si>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</si>
  <si>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</si>
  <si>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</si>
  <si>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</si>
  <si>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</si>
  <si>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</si>
  <si>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</si>
  <si>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</si>
  <si>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</si>
  <si>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</si>
  <si>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</si>
  <si>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</si>
  <si>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</si>
  <si>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</si>
  <si>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</si>
  <si>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</si>
  <si>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</si>
  <si>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</si>
  <si>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</si>
  <si>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</si>
  <si>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</si>
  <si>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</si>
  <si>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</si>
  <si>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</si>
  <si>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</si>
  <si>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</si>
  <si>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</si>
  <si>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</si>
  <si>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</si>
  <si>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</si>
  <si>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</si>
  <si>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</si>
  <si>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</si>
  <si>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</si>
  <si>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</si>
  <si>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</si>
  <si>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</si>
  <si>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</si>
  <si>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</si>
  <si>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</si>
  <si>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</si>
  <si>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</si>
  <si>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</si>
  <si>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</si>
  <si>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</si>
  <si>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</si>
  <si>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</si>
  <si>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</si>
  <si>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</si>
  <si>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</si>
  <si>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</si>
  <si>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</si>
  <si>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</si>
  <si>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</si>
  <si>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</si>
  <si>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</si>
  <si>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</si>
  <si>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</si>
  <si>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</si>
  <si>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</si>
  <si>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</si>
  <si>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</si>
  <si>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</si>
  <si>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</si>
  <si>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</si>
  <si>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</si>
  <si>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</si>
  <si>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</si>
  <si>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</si>
  <si>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</si>
  <si>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</si>
  <si>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</si>
  <si>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</si>
  <si>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</si>
  <si>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</si>
  <si>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</si>
  <si>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</si>
  <si>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</si>
  <si>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</si>
  <si>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</si>
  <si>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</si>
  <si>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</si>
  <si>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</si>
  <si>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</si>
  <si>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</si>
  <si>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</si>
  <si>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</si>
  <si>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</si>
  <si>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</si>
  <si>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</si>
  <si>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</si>
  <si>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</si>
  <si>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</si>
  <si>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</si>
  <si>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</si>
  <si>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</si>
  <si>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</si>
  <si>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</si>
  <si>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</si>
  <si>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</si>
  <si>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</si>
  <si>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</si>
  <si>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</si>
  <si>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</si>
  <si>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</si>
  <si>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</si>
  <si>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</si>
  <si>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</si>
  <si>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</si>
  <si>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</si>
  <si>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</si>
  <si>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</si>
  <si>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</si>
  <si>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</si>
  <si>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</si>
  <si>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</si>
  <si>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</si>
  <si>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</si>
  <si>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</si>
  <si>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</si>
  <si>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</si>
  <si>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</si>
  <si>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</si>
  <si>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</si>
  <si>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</si>
  <si>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</si>
  <si>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</si>
  <si>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</si>
  <si>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</si>
  <si>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</si>
  <si>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</si>
  <si>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</si>
  <si>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</si>
  <si>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</si>
  <si>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</si>
  <si>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</si>
  <si>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</si>
  <si>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</si>
  <si>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</si>
  <si>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</si>
  <si>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</si>
  <si>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</si>
  <si>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</si>
  <si>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</si>
  <si>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</si>
  <si>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</si>
  <si>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</si>
  <si>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</si>
  <si>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</si>
  <si>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</si>
  <si>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</si>
  <si>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</si>
  <si>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</si>
  <si>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</si>
  <si>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</si>
  <si>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</si>
  <si>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</si>
  <si>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</si>
  <si>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</si>
  <si>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</si>
  <si>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</si>
  <si>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</si>
  <si>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</si>
  <si>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</si>
  <si>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</si>
  <si>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</si>
  <si>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</si>
  <si>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</si>
  <si>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</si>
  <si>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</si>
  <si>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</si>
  <si>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</si>
  <si>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</si>
  <si>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</si>
  <si>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</si>
  <si>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</si>
  <si>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</si>
  <si>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</si>
  <si>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</si>
  <si>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</si>
  <si>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</si>
  <si>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</si>
  <si>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</si>
  <si>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</si>
  <si>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</si>
  <si>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</si>
  <si>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</si>
  <si>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</si>
  <si>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</si>
  <si>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</si>
  <si>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</si>
  <si>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</si>
  <si>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</si>
  <si>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</si>
  <si>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</si>
  <si>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</si>
  <si>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</si>
  <si>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</si>
  <si>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</si>
  <si>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</si>
  <si>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</si>
  <si>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</si>
  <si>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</si>
  <si>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</si>
  <si>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</si>
  <si>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</si>
  <si>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</si>
  <si>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</si>
  <si>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</si>
  <si>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</si>
  <si>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</si>
  <si>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</si>
  <si>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</si>
  <si>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</si>
  <si>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</si>
  <si>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</si>
  <si>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</si>
  <si>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</si>
  <si>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</si>
  <si>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</si>
  <si>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</si>
  <si>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</si>
  <si>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</si>
  <si>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</si>
  <si>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</si>
  <si>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</si>
  <si>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</si>
  <si>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</si>
  <si>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</si>
  <si>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</si>
  <si>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</si>
  <si>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</si>
  <si>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</si>
  <si>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</si>
  <si>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</si>
  <si>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</si>
  <si>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</si>
  <si>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</si>
  <si>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</si>
  <si>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</si>
  <si>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</si>
  <si>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</si>
  <si>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</si>
  <si>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</si>
  <si>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</si>
  <si>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</si>
  <si>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</si>
  <si>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</si>
  <si>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</si>
  <si>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</si>
  <si>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</si>
  <si>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</si>
  <si>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</si>
  <si>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</si>
  <si>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</si>
  <si>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</si>
  <si>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</si>
  <si>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</si>
  <si>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</si>
  <si>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</si>
  <si>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</si>
  <si>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</si>
  <si>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</si>
  <si>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</si>
  <si>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</si>
  <si>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</si>
  <si>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</si>
  <si>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</si>
  <si>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</si>
  <si>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</si>
  <si>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</si>
  <si>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</si>
  <si>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</si>
  <si>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</si>
  <si>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</si>
  <si>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</si>
  <si>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</si>
  <si>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</si>
  <si>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</si>
  <si>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</si>
  <si>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</si>
  <si>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</si>
  <si>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</si>
  <si>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</si>
  <si>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</si>
  <si>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</si>
  <si>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</si>
  <si>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</si>
  <si>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</si>
  <si>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</si>
  <si>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</si>
  <si>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</si>
  <si>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</si>
  <si>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</si>
  <si>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</si>
  <si>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</si>
  <si>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</si>
  <si>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</si>
  <si>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</si>
  <si>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</si>
  <si>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</si>
  <si>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</si>
  <si>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</si>
  <si>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</si>
  <si>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</si>
  <si>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</si>
  <si>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</si>
  <si>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</si>
  <si>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</si>
  <si>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</si>
  <si>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</si>
  <si>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</si>
  <si>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</si>
  <si>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</si>
  <si>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</si>
  <si>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</si>
  <si>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</si>
  <si>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</si>
  <si>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</si>
  <si>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</si>
  <si>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</si>
  <si>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</si>
  <si>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</si>
  <si>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</si>
  <si>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</si>
  <si>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</si>
  <si>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</si>
  <si>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</si>
  <si>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</si>
  <si>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</si>
  <si>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</si>
  <si>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</si>
  <si>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</si>
  <si>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</si>
  <si>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</si>
  <si>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</si>
  <si>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</si>
  <si>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</si>
  <si>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</si>
  <si>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</si>
  <si>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</si>
  <si>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</si>
  <si>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</si>
  <si>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</si>
  <si>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</si>
  <si>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</si>
  <si>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</si>
  <si>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</si>
  <si>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</si>
  <si>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</si>
  <si>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</si>
  <si>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</si>
  <si>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</si>
  <si>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</si>
  <si>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</si>
  <si>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</si>
  <si>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</si>
  <si>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</si>
  <si>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</si>
  <si>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</si>
  <si>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</si>
  <si>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</si>
  <si>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</si>
  <si>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</si>
  <si>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</si>
  <si>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</si>
  <si>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</si>
  <si>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</si>
  <si>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</si>
  <si>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</si>
  <si>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</si>
  <si>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</si>
  <si>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</si>
  <si>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</si>
  <si>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</si>
  <si>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</si>
  <si>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</si>
  <si>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</si>
  <si>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</si>
  <si>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</si>
  <si>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</si>
  <si>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</si>
  <si>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</si>
  <si>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</si>
  <si>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</si>
  <si>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</si>
  <si>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</si>
  <si>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</si>
  <si>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</si>
  <si>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</si>
  <si>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</si>
  <si>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</si>
  <si>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</si>
  <si>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</si>
  <si>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</si>
  <si>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</si>
  <si>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</si>
  <si>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</si>
  <si>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</si>
  <si>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</si>
  <si>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</si>
  <si>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</si>
  <si>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</si>
  <si>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</si>
  <si>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</si>
  <si>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</si>
  <si>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</si>
  <si>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</si>
  <si>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</si>
  <si>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</si>
  <si>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</si>
  <si>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</si>
  <si>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</si>
  <si>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</si>
  <si>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</si>
  <si>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</si>
  <si>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</si>
  <si>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</si>
  <si>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</si>
  <si>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</si>
  <si>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</si>
  <si>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</si>
  <si>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</si>
  <si>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</si>
  <si>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</si>
  <si>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</si>
  <si>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</si>
  <si>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</si>
  <si>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</si>
  <si>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</si>
  <si>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</si>
  <si>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</si>
  <si>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</si>
  <si>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</si>
  <si>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</si>
  <si>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</si>
  <si>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</si>
  <si>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</si>
  <si>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</si>
  <si>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</si>
  <si>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</si>
  <si>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</si>
  <si>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</si>
  <si>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</si>
  <si>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</si>
  <si>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</si>
  <si>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</si>
  <si>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</si>
  <si>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</si>
  <si>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</si>
  <si>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</si>
  <si>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</si>
  <si>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</si>
  <si>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</si>
  <si>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</si>
  <si>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</si>
  <si>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</si>
  <si>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</si>
  <si>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</si>
  <si>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</si>
  <si>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</si>
  <si>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</si>
  <si>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</si>
  <si>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</si>
  <si>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</si>
  <si>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</si>
  <si>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</si>
  <si>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</si>
  <si>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</si>
  <si>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</si>
  <si>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</si>
  <si>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</si>
  <si>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</si>
  <si>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</si>
  <si>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</si>
  <si>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</si>
  <si>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</si>
  <si>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</si>
  <si>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</si>
  <si>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</si>
  <si>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</si>
  <si>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</si>
  <si>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</si>
  <si>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</si>
  <si>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</si>
  <si>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</si>
  <si>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</si>
  <si>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</si>
  <si>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</si>
  <si>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</si>
  <si>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</si>
  <si>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</si>
  <si>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</si>
  <si>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</si>
  <si>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</si>
  <si>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</si>
  <si>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</si>
  <si>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</si>
  <si>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</si>
  <si>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</si>
  <si>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</si>
  <si>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</si>
  <si>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</si>
  <si>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</si>
  <si>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</si>
  <si>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</si>
  <si>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</si>
  <si>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</si>
  <si>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</si>
  <si>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</si>
  <si>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</si>
  <si>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</si>
  <si>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</si>
  <si>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</si>
  <si>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</si>
  <si>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</si>
  <si>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</si>
  <si>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</si>
  <si>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</si>
  <si>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</si>
  <si>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</si>
  <si>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</si>
  <si>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</si>
  <si>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</si>
  <si>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</si>
  <si>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</si>
  <si>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</si>
  <si>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</si>
  <si>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</si>
  <si>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</si>
  <si>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</si>
  <si>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</si>
  <si>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</si>
  <si>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</si>
  <si>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</si>
  <si>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</si>
  <si>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</si>
  <si>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</si>
  <si>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</si>
  <si>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</si>
  <si>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</si>
  <si>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</si>
  <si>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</si>
  <si>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</si>
  <si>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</si>
  <si>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</si>
  <si>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</si>
  <si>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</si>
  <si>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</si>
  <si>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</si>
  <si>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</si>
  <si>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</si>
  <si>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</si>
  <si>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</si>
  <si>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</si>
  <si>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</si>
  <si>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</si>
  <si>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</si>
  <si>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</si>
  <si>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</si>
  <si>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</si>
  <si>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</si>
  <si>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</si>
  <si>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</si>
  <si>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</si>
  <si>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</si>
  <si>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</si>
  <si>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</si>
  <si>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</si>
  <si>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</si>
  <si>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</si>
  <si>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</si>
  <si>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</si>
  <si>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</si>
  <si>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</si>
  <si>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</si>
  <si>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</si>
  <si>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</si>
  <si>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</si>
  <si>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</si>
  <si>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</si>
  <si>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</si>
  <si>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</si>
  <si>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</si>
  <si>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</si>
  <si>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</si>
  <si>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</si>
  <si>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</si>
  <si>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</si>
  <si>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</si>
  <si>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</si>
  <si>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</si>
  <si>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</si>
  <si>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</si>
  <si>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</si>
  <si>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</si>
  <si>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</si>
  <si>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</si>
  <si>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</si>
  <si>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</si>
  <si>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</si>
  <si>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</si>
  <si>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</si>
  <si>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</si>
  <si>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</si>
  <si>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</si>
  <si>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</si>
  <si>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</si>
  <si>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</si>
  <si>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</si>
  <si>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</si>
  <si>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</si>
  <si>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</si>
  <si>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</si>
  <si>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</si>
  <si>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</si>
  <si>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</si>
  <si>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</si>
  <si>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</si>
  <si>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</si>
  <si>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</si>
  <si>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</si>
  <si>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</si>
  <si>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</si>
  <si>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</si>
  <si>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</si>
  <si>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</si>
  <si>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</si>
  <si>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</si>
  <si>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</si>
  <si>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</si>
  <si>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</si>
  <si>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</si>
  <si>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</si>
  <si>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</si>
  <si>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</si>
  <si>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</si>
  <si>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</si>
  <si>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</si>
  <si>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</si>
  <si>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</si>
  <si>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</si>
  <si>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</si>
  <si>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</si>
  <si>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</si>
  <si>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</si>
  <si>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</si>
  <si>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</si>
  <si>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</si>
  <si>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</si>
  <si>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</si>
  <si>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</si>
  <si>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</si>
  <si>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</si>
  <si>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</si>
  <si>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</si>
  <si>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</si>
  <si>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</si>
  <si>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</si>
  <si>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</si>
  <si>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</si>
  <si>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</si>
  <si>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</si>
  <si>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</si>
  <si>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</si>
  <si>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</si>
  <si>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</si>
  <si>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</si>
  <si>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</si>
  <si>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</si>
  <si>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</si>
  <si>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</si>
  <si>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</si>
  <si>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</si>
  <si>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</si>
  <si>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</si>
  <si>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</si>
  <si>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</si>
  <si>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</si>
  <si>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</si>
  <si>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</si>
  <si>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</si>
  <si>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</si>
  <si>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</si>
  <si>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</si>
  <si>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</si>
  <si>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</si>
  <si>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</si>
  <si>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</si>
  <si>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</si>
  <si>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</si>
  <si>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</si>
  <si>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</si>
  <si>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</si>
  <si>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</si>
  <si>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</si>
  <si>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</si>
  <si>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</si>
  <si>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</si>
  <si>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</si>
  <si>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</si>
  <si>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</si>
  <si>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</si>
  <si>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</si>
  <si>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</si>
  <si>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</si>
  <si>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</si>
  <si>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</si>
  <si>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</si>
  <si>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</si>
  <si>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</si>
  <si>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</si>
  <si>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</si>
  <si>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</si>
  <si>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</si>
  <si>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</si>
  <si>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</si>
  <si>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</si>
  <si>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</si>
  <si>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</si>
  <si>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</si>
  <si>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</si>
  <si>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</si>
  <si>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</si>
  <si>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</si>
  <si>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</si>
  <si>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</si>
  <si>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</si>
  <si>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</si>
  <si>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</si>
  <si>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</si>
  <si>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</si>
  <si>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</si>
  <si>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</si>
  <si>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</si>
  <si>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</si>
  <si>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</si>
  <si>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</si>
  <si>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</si>
  <si>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</si>
  <si>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</si>
  <si>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</si>
  <si>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</si>
  <si>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</si>
  <si>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</si>
  <si>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</si>
  <si>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</si>
  <si>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</si>
  <si>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</si>
  <si>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</si>
  <si>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</si>
  <si>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</si>
  <si>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</si>
  <si>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</si>
  <si>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</si>
  <si>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</si>
  <si>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</si>
  <si>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</si>
  <si>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</si>
  <si>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</si>
  <si>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</si>
  <si>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</si>
  <si>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</si>
  <si>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</si>
  <si>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</si>
  <si>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</si>
  <si>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</si>
  <si>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</si>
  <si>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</si>
  <si>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</si>
  <si>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</si>
  <si>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</si>
  <si>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</si>
  <si>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</si>
  <si>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</si>
  <si>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</si>
  <si>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</si>
  <si>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</si>
  <si>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</si>
  <si>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</si>
  <si>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</si>
  <si>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</si>
  <si>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</si>
  <si>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</si>
  <si>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</si>
  <si>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</si>
  <si>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</si>
  <si>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</si>
  <si>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</si>
  <si>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</si>
  <si>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</si>
  <si>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</si>
  <si>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</si>
  <si>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</si>
  <si>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</si>
  <si>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</si>
  <si>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</si>
  <si>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</si>
  <si>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</si>
  <si>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</si>
  <si>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</si>
  <si>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</si>
  <si>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</si>
  <si>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</si>
  <si>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</si>
  <si>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</si>
  <si>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</si>
  <si>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</si>
  <si>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</si>
  <si>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</si>
  <si>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</si>
  <si>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</si>
  <si>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</si>
  <si>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</si>
  <si>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</si>
  <si>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</si>
  <si>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</si>
  <si>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</si>
  <si>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</si>
  <si>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</si>
  <si>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</si>
  <si>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</si>
  <si>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</si>
  <si>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</si>
  <si>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</si>
  <si>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</si>
  <si>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</si>
  <si>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</si>
  <si>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</si>
  <si>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</si>
  <si>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</si>
  <si>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</si>
  <si>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</si>
  <si>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</si>
  <si>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</si>
  <si>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</si>
  <si>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</si>
  <si>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</si>
  <si>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</si>
  <si>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</si>
  <si>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</si>
  <si>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</si>
  <si>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</si>
  <si>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</si>
  <si>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</si>
  <si>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</si>
  <si>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</si>
  <si>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</si>
  <si>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</si>
  <si>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</si>
  <si>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</si>
  <si>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</si>
  <si>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</si>
  <si>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</si>
  <si>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</si>
  <si>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</si>
  <si>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</si>
  <si>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</si>
  <si>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</si>
  <si>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</si>
  <si>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</si>
  <si>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</si>
  <si>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</si>
  <si>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</si>
  <si>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</si>
  <si>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</si>
  <si>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</si>
  <si>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</si>
  <si>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</si>
  <si>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</si>
  <si>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</si>
  <si>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</si>
  <si>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</si>
  <si>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</si>
  <si>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</si>
  <si>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</si>
  <si>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</si>
  <si>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</si>
  <si>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</si>
  <si>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</si>
  <si>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</si>
  <si>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</si>
  <si>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</si>
  <si>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</si>
  <si>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</si>
  <si>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</si>
  <si>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</si>
  <si>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</si>
  <si>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</si>
  <si>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</si>
  <si>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</si>
  <si>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</si>
  <si>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</si>
  <si>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</si>
  <si>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</si>
  <si>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</si>
  <si>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</si>
  <si>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</si>
  <si>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</si>
  <si>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</si>
  <si>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</si>
  <si>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</si>
  <si>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</si>
  <si>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</si>
  <si>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</si>
  <si>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</si>
  <si>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</si>
  <si>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</si>
  <si>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</si>
  <si>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</si>
  <si>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</si>
  <si>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</si>
  <si>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</si>
  <si>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</si>
  <si>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</si>
  <si>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</si>
  <si>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</si>
  <si>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</si>
  <si>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</si>
  <si>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</si>
  <si>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</si>
  <si>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</si>
  <si>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</si>
  <si>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</si>
  <si>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</si>
  <si>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</si>
  <si>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</si>
  <si>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</si>
  <si>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</si>
  <si>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</si>
  <si>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</si>
  <si>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</si>
  <si>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</si>
  <si>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</si>
  <si>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</si>
  <si>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</si>
  <si>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</si>
  <si>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</si>
  <si>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</si>
  <si>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</si>
  <si>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</si>
  <si>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</si>
  <si>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</si>
  <si>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</si>
  <si>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</si>
  <si>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</si>
  <si>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</si>
  <si>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</si>
  <si>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</si>
  <si>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</si>
  <si>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</si>
  <si>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</si>
  <si>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</si>
  <si>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</si>
  <si>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</si>
  <si>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</si>
  <si>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</si>
  <si>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</si>
  <si>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</si>
  <si>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</si>
  <si>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</si>
  <si>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</si>
  <si>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</si>
  <si>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</si>
  <si>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</si>
  <si>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</si>
  <si>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</si>
  <si>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</si>
  <si>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</si>
  <si>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</si>
  <si>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</si>
  <si>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</si>
  <si>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</si>
  <si>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</si>
  <si>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</si>
  <si>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</si>
  <si>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</si>
  <si>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</si>
  <si>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</si>
  <si>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</si>
  <si>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</si>
  <si>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</si>
  <si>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</si>
  <si>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</si>
  <si>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</si>
  <si>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</si>
  <si>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</si>
  <si>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</si>
  <si>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</si>
  <si>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</si>
  <si>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</si>
  <si>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</si>
  <si>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</si>
  <si>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</si>
  <si>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</si>
  <si>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</si>
  <si>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</si>
  <si>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</si>
  <si>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</si>
  <si>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</si>
  <si>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</si>
  <si>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</si>
  <si>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</si>
  <si>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</si>
  <si>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</si>
  <si>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</si>
  <si>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</si>
  <si>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</si>
  <si>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</si>
  <si>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</si>
  <si>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</si>
  <si>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</si>
  <si>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</si>
  <si>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</si>
  <si>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</si>
  <si>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</si>
  <si>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</si>
  <si>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</si>
  <si>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</si>
  <si>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</si>
  <si>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</si>
  <si>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</si>
  <si>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</si>
  <si>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</si>
  <si>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</si>
  <si>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</si>
  <si>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</si>
  <si>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</si>
  <si>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</si>
  <si>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</si>
  <si>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</si>
  <si>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</si>
  <si>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</si>
  <si>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</si>
  <si>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</si>
  <si>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</si>
  <si>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</si>
  <si>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</si>
  <si>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</si>
  <si>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</si>
  <si>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</si>
  <si>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</si>
  <si>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</si>
  <si>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</si>
  <si>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</si>
  <si>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</si>
  <si>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</si>
  <si>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</si>
  <si>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</si>
  <si>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</si>
  <si>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</si>
  <si>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</si>
  <si>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</si>
  <si>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</si>
  <si>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</si>
  <si>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</si>
  <si>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</si>
  <si>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</si>
  <si>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</si>
  <si>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</si>
  <si>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</si>
  <si>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</si>
  <si>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</si>
  <si>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</si>
  <si>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</si>
  <si>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</si>
  <si>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</si>
  <si>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</si>
  <si>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</si>
  <si>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</si>
  <si>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</si>
  <si>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</si>
  <si>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</si>
  <si>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</si>
  <si>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</si>
  <si>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</si>
  <si>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</si>
  <si>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</si>
  <si>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</si>
  <si>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</si>
  <si>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</si>
  <si>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</si>
  <si>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</si>
  <si>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</si>
  <si>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</si>
  <si>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</si>
  <si>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</si>
  <si>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</si>
  <si>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</si>
  <si>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</si>
  <si>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</si>
  <si>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</si>
  <si>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</si>
  <si>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</si>
  <si>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</si>
  <si>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</si>
  <si>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</si>
  <si>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</si>
  <si>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</si>
  <si>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</si>
  <si>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</si>
  <si>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</si>
  <si>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</si>
  <si>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</si>
  <si>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</si>
  <si>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</si>
  <si>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</si>
  <si>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</si>
  <si>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</si>
  <si>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</si>
  <si>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</si>
  <si>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</si>
  <si>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</si>
  <si>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</si>
  <si>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</si>
  <si>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</si>
  <si>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</si>
  <si>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</si>
  <si>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</si>
  <si>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</si>
  <si>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</si>
  <si>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</si>
  <si>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</si>
  <si>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</si>
  <si>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</si>
  <si>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</si>
  <si>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</si>
  <si>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</si>
  <si>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</si>
  <si>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</si>
  <si>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</si>
  <si>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</si>
  <si>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</si>
  <si>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</si>
  <si>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</si>
  <si>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</si>
  <si>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</si>
  <si>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</si>
  <si>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</si>
  <si>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</si>
  <si>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</si>
  <si>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</si>
  <si>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</si>
  <si>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</si>
  <si>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</si>
  <si>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</si>
  <si>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</si>
  <si>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</si>
  <si>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</si>
  <si>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</si>
  <si>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</si>
  <si>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</si>
  <si>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</si>
  <si>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</si>
  <si>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</si>
  <si>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</si>
  <si>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</si>
  <si>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</si>
  <si>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</si>
  <si>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</si>
  <si>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</si>
  <si>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</si>
  <si>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</si>
  <si>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</si>
  <si>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</si>
  <si>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</si>
  <si>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</si>
  <si>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</si>
  <si>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</si>
  <si>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</si>
  <si>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</si>
  <si>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</si>
  <si>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</si>
  <si>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</si>
  <si>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</si>
  <si>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</si>
  <si>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</si>
  <si>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</si>
  <si>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</si>
  <si>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</si>
  <si>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</si>
  <si>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</si>
  <si>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</si>
  <si>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</si>
  <si>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</si>
  <si>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</si>
  <si>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</si>
  <si>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</si>
  <si>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</si>
  <si>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</si>
  <si>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</si>
  <si>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</si>
  <si>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</si>
  <si>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</si>
  <si>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</si>
  <si>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</si>
  <si>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</si>
  <si>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</si>
  <si>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</si>
  <si>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</si>
  <si>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</si>
  <si>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</si>
  <si>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</si>
  <si>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</si>
  <si>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</si>
  <si>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</si>
  <si>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</si>
  <si>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</si>
  <si>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</si>
  <si>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</si>
  <si>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</si>
  <si>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</si>
  <si>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</si>
  <si>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</si>
  <si>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</si>
  <si>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</si>
  <si>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</si>
  <si>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</si>
  <si>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</si>
  <si>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</si>
  <si>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</si>
  <si>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</si>
  <si>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</si>
  <si>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</si>
  <si>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</si>
  <si>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</si>
  <si>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</si>
  <si>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</si>
  <si>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</si>
  <si>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</si>
  <si>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</si>
  <si>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</si>
  <si>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</si>
  <si>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</si>
  <si>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</si>
  <si>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</si>
  <si>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</si>
  <si>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</si>
  <si>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</si>
  <si>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</si>
  <si>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</si>
  <si>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</si>
  <si>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</si>
  <si>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</si>
  <si>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</si>
  <si>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</si>
  <si>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</si>
  <si>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</si>
  <si>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</si>
  <si>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</si>
  <si>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</si>
  <si>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</si>
  <si>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</si>
  <si>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</si>
  <si>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</si>
  <si>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</si>
  <si>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</si>
  <si>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</si>
  <si>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</si>
  <si>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</si>
  <si>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</si>
  <si>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</si>
  <si>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</si>
  <si>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</si>
  <si>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</si>
  <si>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</si>
  <si>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</si>
  <si>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</si>
  <si>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</si>
  <si>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</si>
  <si>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</si>
  <si>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</si>
  <si>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</si>
  <si>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</si>
  <si>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</si>
  <si>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</si>
  <si>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</si>
  <si>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</si>
  <si>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</si>
  <si>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</si>
  <si>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</si>
  <si>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</si>
  <si>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</si>
  <si>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</si>
  <si>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</si>
  <si>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</si>
  <si>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</si>
  <si>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</si>
  <si>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</si>
  <si>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</si>
  <si>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</si>
  <si>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</si>
  <si>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</si>
  <si>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</si>
  <si>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</si>
  <si>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</si>
  <si>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</si>
  <si>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</si>
  <si>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</si>
  <si>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</si>
  <si>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</si>
  <si>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</si>
  <si>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</si>
  <si>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</si>
  <si>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</si>
  <si>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</si>
  <si>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</si>
  <si>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</si>
  <si>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</si>
  <si>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</si>
  <si>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</si>
  <si>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</si>
  <si>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</si>
  <si>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</si>
  <si>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</si>
  <si>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</si>
  <si>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</si>
  <si>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</si>
  <si>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</si>
  <si>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</si>
  <si>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</si>
  <si>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</si>
  <si>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</si>
  <si>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</si>
  <si>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</si>
  <si>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</si>
  <si>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</si>
  <si>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</si>
  <si>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</si>
  <si>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</si>
  <si>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</si>
  <si>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</si>
  <si>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</si>
  <si>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</si>
  <si>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</si>
  <si>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</si>
  <si>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</si>
  <si>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</si>
  <si>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</si>
  <si>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</si>
  <si>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</si>
  <si>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</si>
  <si>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</si>
  <si>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</si>
  <si>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</si>
  <si>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</si>
  <si>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</si>
  <si>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</si>
  <si>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</si>
  <si>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</si>
  <si>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</si>
  <si>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</si>
  <si>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</si>
  <si>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</si>
  <si>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</si>
  <si>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</si>
  <si>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</si>
  <si>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</si>
  <si>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</si>
  <si>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</si>
  <si>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</si>
  <si>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</si>
  <si>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</si>
  <si>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</si>
  <si>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</si>
  <si>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</si>
  <si>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</si>
  <si>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</si>
  <si>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</si>
  <si>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</si>
  <si>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</si>
  <si>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</si>
  <si>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</si>
  <si>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</si>
  <si>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</si>
  <si>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</si>
  <si>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</si>
  <si>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</si>
  <si>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</si>
  <si>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</si>
  <si>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</si>
  <si>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</si>
  <si>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</si>
  <si>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</si>
  <si>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</si>
  <si>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</si>
  <si>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</si>
  <si>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</si>
  <si>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</si>
  <si>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</si>
  <si>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</si>
  <si>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</si>
  <si>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</si>
  <si>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</si>
  <si>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</si>
  <si>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</si>
  <si>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</si>
  <si>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</si>
  <si>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</si>
  <si>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</si>
  <si>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</si>
  <si>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</si>
  <si>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</si>
  <si>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</si>
  <si>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</si>
  <si>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</si>
  <si>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</si>
  <si>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</si>
  <si>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</si>
  <si>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</si>
  <si>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</si>
  <si>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</si>
  <si>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</si>
  <si>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</si>
  <si>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</si>
  <si>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</si>
  <si>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</si>
  <si>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</si>
  <si>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</si>
  <si>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</si>
  <si>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</si>
  <si>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</si>
  <si>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</si>
  <si>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</si>
  <si>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</si>
  <si>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</si>
  <si>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</si>
  <si>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</si>
  <si>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</si>
  <si>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</si>
  <si>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</si>
  <si>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</si>
  <si>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</si>
  <si>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</si>
  <si>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</si>
  <si>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</si>
  <si>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</si>
  <si>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</si>
  <si>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</si>
  <si>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</si>
  <si>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</si>
  <si>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</si>
  <si>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</si>
  <si>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</si>
  <si>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</si>
  <si>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</si>
  <si>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</si>
  <si>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</si>
  <si>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</si>
  <si>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</si>
  <si>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</si>
  <si>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</si>
  <si>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</si>
  <si>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</si>
  <si>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</si>
  <si>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</si>
  <si>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</si>
  <si>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</si>
  <si>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</si>
  <si>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</si>
  <si>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</si>
  <si>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</si>
  <si>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</si>
  <si>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</si>
  <si>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</si>
  <si>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</si>
  <si>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</si>
  <si>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</si>
  <si>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</si>
  <si>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</si>
  <si>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</si>
  <si>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</si>
  <si>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</si>
  <si>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</si>
  <si>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</si>
  <si>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</si>
  <si>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</si>
  <si>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</si>
  <si>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</si>
  <si>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</si>
  <si>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</si>
  <si>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</si>
  <si>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</si>
  <si>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</si>
  <si>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</si>
  <si>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</si>
  <si>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</si>
  <si>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</si>
  <si>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</si>
  <si>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</si>
  <si>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</si>
  <si>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</si>
  <si>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</si>
  <si>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</si>
  <si>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</si>
  <si>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</si>
  <si>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</si>
  <si>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</si>
  <si>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</si>
  <si>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</si>
  <si>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</si>
  <si>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</si>
  <si>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</si>
  <si>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</si>
  <si>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</si>
  <si>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</si>
  <si>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</si>
  <si>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</si>
  <si>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</si>
  <si>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</si>
  <si>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</si>
  <si>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</si>
  <si>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</si>
  <si>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</si>
  <si>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</si>
  <si>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</si>
  <si>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</si>
  <si>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</si>
  <si>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</si>
  <si>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</si>
  <si>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</si>
  <si>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</si>
  <si>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</si>
  <si>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</si>
  <si>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</si>
  <si>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</si>
  <si>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</si>
  <si>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</si>
  <si>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</si>
  <si>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</si>
  <si>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</si>
  <si>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</si>
  <si>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</si>
  <si>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</si>
  <si>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</si>
  <si>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</si>
  <si>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</si>
  <si>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</si>
  <si>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</si>
  <si>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</si>
  <si>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</si>
  <si>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</si>
  <si>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</si>
  <si>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</si>
  <si>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</si>
  <si>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</si>
  <si>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</si>
  <si>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</si>
  <si>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</si>
  <si>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</si>
  <si>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</si>
  <si>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</si>
  <si>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</si>
  <si>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</si>
  <si>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</si>
  <si>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</si>
  <si>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</si>
  <si>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</si>
  <si>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</si>
  <si>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</si>
  <si>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</si>
  <si>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</si>
  <si>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</si>
  <si>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</si>
  <si>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</si>
  <si>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</si>
  <si>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</si>
  <si>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</si>
  <si>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</si>
  <si>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</si>
  <si>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</si>
  <si>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</si>
  <si>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</si>
  <si>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</si>
  <si>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</si>
  <si>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</si>
  <si>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</si>
  <si>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</si>
  <si>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</si>
  <si>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</si>
  <si>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</si>
  <si>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</si>
  <si>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</si>
  <si>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</si>
  <si>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</si>
  <si>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</si>
  <si>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</si>
  <si>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</si>
  <si>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</si>
  <si>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</si>
  <si>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</si>
  <si>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</si>
  <si>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</si>
  <si>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</si>
  <si>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</si>
  <si>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</si>
  <si>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</si>
  <si>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</si>
  <si>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</si>
  <si>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</si>
  <si>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</si>
  <si>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</si>
  <si>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</si>
  <si>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</si>
  <si>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</si>
  <si>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</si>
  <si>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</si>
  <si>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</si>
  <si>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</si>
  <si>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</si>
  <si>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</si>
  <si>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</si>
  <si>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</si>
  <si>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</si>
  <si>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</si>
  <si>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</si>
  <si>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</si>
  <si>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</si>
  <si>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</si>
  <si>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</si>
  <si>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</si>
  <si>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</si>
  <si>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</si>
  <si>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</si>
  <si>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</si>
  <si>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</si>
  <si>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</si>
  <si>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</si>
  <si>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</si>
  <si>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</si>
  <si>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</si>
  <si>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</si>
  <si>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</si>
  <si>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</si>
  <si>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</si>
  <si>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</si>
  <si>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</si>
  <si>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</si>
  <si>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</si>
  <si>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</si>
  <si>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</si>
  <si>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</si>
  <si>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</si>
  <si>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</si>
  <si>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</si>
  <si>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</si>
  <si>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</si>
  <si>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</si>
  <si>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</si>
  <si>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</si>
  <si>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</si>
  <si>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</si>
  <si>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</si>
  <si>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</si>
  <si>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</si>
  <si>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</si>
  <si>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</si>
  <si>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</si>
  <si>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</si>
  <si>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</si>
  <si>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</si>
  <si>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</si>
  <si>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</si>
  <si>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</si>
  <si>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</si>
  <si>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</si>
  <si>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</si>
  <si>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</si>
  <si>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</si>
  <si>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</si>
  <si>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</si>
  <si>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</si>
  <si>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</si>
  <si>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</si>
  <si>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</si>
  <si>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</si>
  <si>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</si>
  <si>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</si>
  <si>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</si>
  <si>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</si>
  <si>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</si>
  <si>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</si>
  <si>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</si>
  <si>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</si>
  <si>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</si>
  <si>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</si>
  <si>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</si>
  <si>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</si>
  <si>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</si>
  <si>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</si>
  <si>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</si>
  <si>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</si>
  <si>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</si>
  <si>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</si>
  <si>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</si>
  <si>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</si>
  <si>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</si>
  <si>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</si>
  <si>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</si>
  <si>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</si>
  <si>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</si>
  <si>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</si>
  <si>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</si>
  <si>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</si>
  <si>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</si>
  <si>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</si>
  <si>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</si>
  <si>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</si>
  <si>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</si>
  <si>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</si>
  <si>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</si>
  <si>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</si>
  <si>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</si>
  <si>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</si>
  <si>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</si>
  <si>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</si>
  <si>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</si>
  <si>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</si>
  <si>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</si>
  <si>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</si>
  <si>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</si>
  <si>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</si>
  <si>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</si>
  <si>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</si>
  <si>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</si>
  <si>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</si>
  <si>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</si>
  <si>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</si>
  <si>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</si>
  <si>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</si>
  <si>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</si>
  <si>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</si>
  <si>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</si>
  <si>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</si>
  <si>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</si>
  <si>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</si>
  <si>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</si>
  <si>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</si>
  <si>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</si>
  <si>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</si>
  <si>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</si>
  <si>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</si>
  <si>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</si>
  <si>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</si>
  <si>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</si>
  <si>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</si>
  <si>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</si>
  <si>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</si>
  <si>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</si>
  <si>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</si>
  <si>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</si>
  <si>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</si>
  <si>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</si>
  <si>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</si>
  <si>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</si>
  <si>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</si>
  <si>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</si>
  <si>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</si>
  <si>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</si>
  <si>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</si>
  <si>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</si>
  <si>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</si>
  <si>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</si>
  <si>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</si>
  <si>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</si>
  <si>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</si>
  <si>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</si>
  <si>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</si>
  <si>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</si>
  <si>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</si>
  <si>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</si>
  <si>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</si>
  <si>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</si>
  <si>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</si>
  <si>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</si>
  <si>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</si>
  <si>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</si>
  <si>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</si>
  <si>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</si>
  <si>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</si>
  <si>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</si>
  <si>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</si>
  <si>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</si>
  <si>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</si>
  <si>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</si>
  <si>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</si>
  <si>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</si>
  <si>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</si>
  <si>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</si>
  <si>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</si>
  <si>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</si>
  <si>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</si>
  <si>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</si>
  <si>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</si>
  <si>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</si>
  <si>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</si>
  <si>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</si>
  <si>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</si>
  <si>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</si>
  <si>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</si>
  <si>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</si>
  <si>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</si>
  <si>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</si>
  <si>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</si>
  <si>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</si>
  <si>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</si>
  <si>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</si>
  <si>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</si>
  <si>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</si>
  <si>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</si>
  <si>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</si>
  <si>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</si>
  <si>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</si>
  <si>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</si>
  <si>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</si>
  <si>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</si>
  <si>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</si>
  <si>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</si>
  <si>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</si>
  <si>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</si>
  <si>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</si>
  <si>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</si>
  <si>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</si>
  <si>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</si>
  <si>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</si>
  <si>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</si>
  <si>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</si>
  <si>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</si>
  <si>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</si>
  <si>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</si>
  <si>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</si>
  <si>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</si>
  <si>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</si>
  <si>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</si>
  <si>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</si>
  <si>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</si>
  <si>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</si>
  <si>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</si>
  <si>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</si>
  <si>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</si>
  <si>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</si>
  <si>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</si>
  <si>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</si>
  <si>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</si>
  <si>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</si>
  <si>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</si>
  <si>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</si>
  <si>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</si>
  <si>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</si>
  <si>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</si>
  <si>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</si>
  <si>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</si>
  <si>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</si>
  <si>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</si>
  <si>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</si>
  <si>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</si>
  <si>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</si>
  <si>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</si>
  <si>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</si>
  <si>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</si>
  <si>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</si>
  <si>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</si>
  <si>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</si>
  <si>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</si>
  <si>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</si>
  <si>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</si>
  <si>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</si>
  <si>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</si>
  <si>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</si>
  <si>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</si>
  <si>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</si>
  <si>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</si>
  <si>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</si>
  <si>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</si>
  <si>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</si>
  <si>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</si>
  <si>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</si>
  <si>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</si>
  <si>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</si>
  <si>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</si>
  <si>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</si>
  <si>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</si>
  <si>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</si>
  <si>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</si>
  <si>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</si>
  <si>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</si>
  <si>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</si>
  <si>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</si>
  <si>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</si>
  <si>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</si>
  <si>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</si>
  <si>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</si>
  <si>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</si>
  <si>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</si>
  <si>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</si>
  <si>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</si>
  <si>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</si>
  <si>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</si>
  <si>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</si>
  <si>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</si>
  <si>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</si>
  <si>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</si>
  <si>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</si>
  <si>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</si>
  <si>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</si>
  <si>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</si>
  <si>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</si>
  <si>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</si>
  <si>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</si>
  <si>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</si>
  <si>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</si>
  <si>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</si>
  <si>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</si>
  <si>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</si>
  <si>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</si>
  <si>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</si>
  <si>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</si>
  <si>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</si>
  <si>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</si>
  <si>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</si>
  <si>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</si>
  <si>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</si>
  <si>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</si>
  <si>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</si>
  <si>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</si>
  <si>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</si>
  <si>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</si>
  <si>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</si>
  <si>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</si>
  <si>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</si>
  <si>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</si>
  <si>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</si>
  <si>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</si>
  <si>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</si>
  <si>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</si>
  <si>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</si>
  <si>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</si>
  <si>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</si>
  <si>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</si>
  <si>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</si>
  <si>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</si>
  <si>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</si>
  <si>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</si>
  <si>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</si>
  <si>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</si>
  <si>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</si>
  <si>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</si>
  <si>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</si>
  <si>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</si>
  <si>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</si>
  <si>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</si>
  <si>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</si>
  <si>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</si>
  <si>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</si>
  <si>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</si>
  <si>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</si>
  <si>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</si>
  <si>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</si>
  <si>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</si>
  <si>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</si>
  <si>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</si>
  <si>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</si>
  <si>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</si>
  <si>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</si>
  <si>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</si>
  <si>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</si>
  <si>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</si>
  <si>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</si>
  <si>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</si>
  <si>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</si>
  <si>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</si>
  <si>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</si>
  <si>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</si>
  <si>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</si>
  <si>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</si>
  <si>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</si>
  <si>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</si>
  <si>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</si>
  <si>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</si>
  <si>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</si>
  <si>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</si>
  <si>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</si>
  <si>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</si>
  <si>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</si>
  <si>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</si>
  <si>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</si>
  <si>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</si>
  <si>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</si>
  <si>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</si>
  <si>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</si>
  <si>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</si>
  <si>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</si>
  <si>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</si>
  <si>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</si>
  <si>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</si>
  <si>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</si>
  <si>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</si>
  <si>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</si>
  <si>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</si>
  <si>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</si>
  <si>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</si>
  <si>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</si>
  <si>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</si>
  <si>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</si>
  <si>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</si>
  <si>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</si>
  <si>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</si>
  <si>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</si>
  <si>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</si>
  <si>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</si>
  <si>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</si>
  <si>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</si>
  <si>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</si>
  <si>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</si>
  <si>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</si>
  <si>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</si>
  <si>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</si>
  <si>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</si>
  <si>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</si>
  <si>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</si>
  <si>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</si>
  <si>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</si>
  <si>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</si>
  <si>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</si>
  <si>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</si>
  <si>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</si>
  <si>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</si>
  <si>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</si>
  <si>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</si>
  <si>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</si>
  <si>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</si>
  <si>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</si>
  <si>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</si>
  <si>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</si>
  <si>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</si>
  <si>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</si>
  <si>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</si>
  <si>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</si>
  <si>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</si>
  <si>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</si>
  <si>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</si>
  <si>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</si>
  <si>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</si>
  <si>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</si>
  <si>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</si>
  <si>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</si>
  <si>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</si>
  <si>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</si>
  <si>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</si>
  <si>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</si>
  <si>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</si>
  <si>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</si>
  <si>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</si>
  <si>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</si>
  <si>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</si>
  <si>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</si>
  <si>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</si>
  <si>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</si>
  <si>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</si>
  <si>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</si>
  <si>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</si>
  <si>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</si>
  <si>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</si>
  <si>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</si>
  <si>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</si>
  <si>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</si>
  <si>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</si>
  <si>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</si>
  <si>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</si>
  <si>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</si>
  <si>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</si>
  <si>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</si>
  <si>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</si>
  <si>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</si>
  <si>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</si>
  <si>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</si>
  <si>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</si>
  <si>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</si>
  <si>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</si>
  <si>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</si>
  <si>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</si>
  <si>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</si>
  <si>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</si>
  <si>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</si>
  <si>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</si>
  <si>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</si>
  <si>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</si>
  <si>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</si>
  <si>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</si>
  <si>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</si>
  <si>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</si>
  <si>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</si>
  <si>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</si>
  <si>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</si>
  <si>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</si>
  <si>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</si>
  <si>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</si>
  <si>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</si>
  <si>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</si>
  <si>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</si>
  <si>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</si>
  <si>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</si>
  <si>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</si>
  <si>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</si>
  <si>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</si>
  <si>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</si>
  <si>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</si>
  <si>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</si>
  <si>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</si>
  <si>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</si>
  <si>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</si>
  <si>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</si>
  <si>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</si>
  <si>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</si>
  <si>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</si>
  <si>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</si>
  <si>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</si>
  <si>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</si>
  <si>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</si>
  <si>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</si>
  <si>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</si>
  <si>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</si>
  <si>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</si>
  <si>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</si>
  <si>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</si>
  <si>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</si>
  <si>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</si>
  <si>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</si>
  <si>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</si>
  <si>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</si>
  <si>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</si>
  <si>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</si>
  <si>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</si>
  <si>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</si>
  <si>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</si>
  <si>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</si>
  <si>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</si>
  <si>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</si>
  <si>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</si>
  <si>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</si>
  <si>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</si>
  <si>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</si>
  <si>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</si>
  <si>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</si>
  <si>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</si>
  <si>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</si>
  <si>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</si>
  <si>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</si>
  <si>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</si>
  <si>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</si>
  <si>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</si>
  <si>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</si>
  <si>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</si>
  <si>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</si>
  <si>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</si>
  <si>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</si>
  <si>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</si>
  <si>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</si>
  <si>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</si>
  <si>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</si>
  <si>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</si>
  <si>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</si>
  <si>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</si>
  <si>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</si>
  <si>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</si>
  <si>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</si>
  <si>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</si>
  <si>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</si>
  <si>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</si>
  <si>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</si>
  <si>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</si>
  <si>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</si>
  <si>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</si>
  <si>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</si>
  <si>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</si>
  <si>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</si>
  <si>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</si>
  <si>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</si>
  <si>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</si>
  <si>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</si>
  <si>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</si>
  <si>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</si>
  <si>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</si>
  <si>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</si>
  <si>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</si>
  <si>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</si>
  <si>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</si>
  <si>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</si>
  <si>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</si>
  <si>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</si>
  <si>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</si>
  <si>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</si>
  <si>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</si>
  <si>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</si>
  <si>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</si>
  <si>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</si>
  <si>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</si>
  <si>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</si>
  <si>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</si>
  <si>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</si>
  <si>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</si>
  <si>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</si>
  <si>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</si>
  <si>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</si>
  <si>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</si>
  <si>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</si>
  <si>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</si>
  <si>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</si>
  <si>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</si>
  <si>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</si>
  <si>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</si>
  <si>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</si>
  <si>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</si>
  <si>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</si>
  <si>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</si>
  <si>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</si>
  <si>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</si>
  <si>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</si>
  <si>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</si>
  <si>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</si>
  <si>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</si>
  <si>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</si>
  <si>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</si>
  <si>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</si>
  <si>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</si>
  <si>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</si>
  <si>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</si>
  <si>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</si>
  <si>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</si>
  <si>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</si>
  <si>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</si>
  <si>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</si>
  <si>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</si>
  <si>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</si>
  <si>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</si>
  <si>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</si>
  <si>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</si>
  <si>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</si>
  <si>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</si>
  <si>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</si>
  <si>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</si>
  <si>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</si>
  <si>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</si>
  <si>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</si>
  <si>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</si>
  <si>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</si>
  <si>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</si>
  <si>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</si>
  <si>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</si>
  <si>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</si>
  <si>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</si>
  <si>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</si>
  <si>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</si>
  <si>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</si>
  <si>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</si>
  <si>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</si>
  <si>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</si>
  <si>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</si>
  <si>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</si>
  <si>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</si>
  <si>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</si>
  <si>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</si>
  <si>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</si>
  <si>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</si>
  <si>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</si>
  <si>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</si>
  <si>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</si>
  <si>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</si>
  <si>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</si>
  <si>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</si>
  <si>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</si>
  <si>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</si>
  <si>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</si>
  <si>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</si>
  <si>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</si>
  <si>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</si>
  <si>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</si>
  <si>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</si>
  <si>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</si>
  <si>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</si>
  <si>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</si>
  <si>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</si>
  <si>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</si>
  <si>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</si>
  <si>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</si>
  <si>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</si>
  <si>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</si>
  <si>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</si>
  <si>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</si>
  <si>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</si>
  <si>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</si>
  <si>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</si>
  <si>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</si>
  <si>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</si>
  <si>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</si>
  <si>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</si>
  <si>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</si>
  <si>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</si>
  <si>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</si>
  <si>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</si>
  <si>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</si>
  <si>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</si>
  <si>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</si>
  <si>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</si>
  <si>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</si>
  <si>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</si>
  <si>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</si>
  <si>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</si>
  <si>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</si>
  <si>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</si>
  <si>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</si>
  <si>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</si>
  <si>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</si>
  <si>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</si>
  <si>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</si>
  <si>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</si>
  <si>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</si>
  <si>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</si>
  <si>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</si>
  <si>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</si>
  <si>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</si>
  <si>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</si>
  <si>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</si>
  <si>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</si>
  <si>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</si>
  <si>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</si>
  <si>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</si>
  <si>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</si>
  <si>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</si>
  <si>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</si>
  <si>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</si>
  <si>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</si>
  <si>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</si>
  <si>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</si>
  <si>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</si>
  <si>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</si>
  <si>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</si>
  <si>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</si>
  <si>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</si>
  <si>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</si>
  <si>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</si>
  <si>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</si>
  <si>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</si>
  <si>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</si>
  <si>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</si>
  <si>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</si>
  <si>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</si>
  <si>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</si>
  <si>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</si>
  <si>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</si>
  <si>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</si>
  <si>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</si>
  <si>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</si>
  <si>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</si>
  <si>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</si>
  <si>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</si>
  <si>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</si>
  <si>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</si>
  <si>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</si>
  <si>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</si>
  <si>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</si>
  <si>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</si>
  <si>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</si>
  <si>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</si>
  <si>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</si>
  <si>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</si>
  <si>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</si>
  <si>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</si>
  <si>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</si>
  <si>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</si>
  <si>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</si>
  <si>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</si>
  <si>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</si>
  <si>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</si>
  <si>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</si>
  <si>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</si>
  <si>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</si>
  <si>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</si>
  <si>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</si>
  <si>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</si>
  <si>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</si>
  <si>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</si>
  <si>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</si>
  <si>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</si>
  <si>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</si>
  <si>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</si>
  <si>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</si>
  <si>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</si>
  <si>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</si>
  <si>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</si>
  <si>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</si>
  <si>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</si>
  <si>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</si>
  <si>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</si>
  <si>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</si>
  <si>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</si>
  <si>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</si>
  <si>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</si>
  <si>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</si>
  <si>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</si>
  <si>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</si>
  <si>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</si>
  <si>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</si>
  <si>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</si>
  <si>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</si>
  <si>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</si>
  <si>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</si>
  <si>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</si>
  <si>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</si>
  <si>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</si>
  <si>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</si>
  <si>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</si>
  <si>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</si>
  <si>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</si>
  <si>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</si>
  <si>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</si>
  <si>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</si>
  <si>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</si>
  <si>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</si>
  <si>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</si>
  <si>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</si>
  <si>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</si>
  <si>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</si>
  <si>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</si>
  <si>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</si>
  <si>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</si>
  <si>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</si>
  <si>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</si>
  <si>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</si>
  <si>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</si>
  <si>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</si>
  <si>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</si>
  <si>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</si>
  <si>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</si>
  <si>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</si>
  <si>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</si>
  <si>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</si>
  <si>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</si>
  <si>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</si>
  <si>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</si>
  <si>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</si>
  <si>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</si>
  <si>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</si>
  <si>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</si>
  <si>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</si>
  <si>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</si>
  <si>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</si>
  <si>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</si>
  <si>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</si>
  <si>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</si>
  <si>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</si>
  <si>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</si>
  <si>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</si>
  <si>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</si>
  <si>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</si>
  <si>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</si>
  <si>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</si>
  <si>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</si>
  <si>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</si>
  <si>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</si>
  <si>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</si>
  <si>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</si>
  <si>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</si>
  <si>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</si>
  <si>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</si>
  <si>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</si>
  <si>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</si>
  <si>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</si>
  <si>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</si>
  <si>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</si>
  <si>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</si>
  <si>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</si>
  <si>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</si>
  <si>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</si>
  <si>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</si>
  <si>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</si>
  <si>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</si>
  <si>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</si>
  <si>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</si>
  <si>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</si>
  <si>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</si>
  <si>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</si>
  <si>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</si>
  <si>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</si>
  <si>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</si>
  <si>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</si>
  <si>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</si>
  <si>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</si>
  <si>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</si>
  <si>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</si>
  <si>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</si>
  <si>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</si>
  <si>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</si>
  <si>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</si>
  <si>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</si>
  <si>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</si>
  <si>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</si>
  <si>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</si>
  <si>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</si>
  <si>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</si>
  <si>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</si>
  <si>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</si>
  <si>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</si>
  <si>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</si>
  <si>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</si>
  <si>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</si>
  <si>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</si>
  <si>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</si>
  <si>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</si>
  <si>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</si>
  <si>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</si>
  <si>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</si>
  <si>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</si>
  <si>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</si>
  <si>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</si>
  <si>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</si>
  <si>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</si>
  <si>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</si>
  <si>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</si>
  <si>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</si>
  <si>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</si>
  <si>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</si>
  <si>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</si>
  <si>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</si>
  <si>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</si>
  <si>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</si>
  <si>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</si>
  <si>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</si>
  <si>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</si>
  <si>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</si>
  <si>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</si>
  <si>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</si>
  <si>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</si>
  <si>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</si>
  <si>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</si>
  <si>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</si>
  <si>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</si>
  <si>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</si>
  <si>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</si>
  <si>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</si>
  <si>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</si>
  <si>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</si>
  <si>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</si>
  <si>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</si>
  <si>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</si>
  <si>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</si>
  <si>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</si>
  <si>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</si>
  <si>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</si>
  <si>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</si>
  <si>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</si>
  <si>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</si>
  <si>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</si>
  <si>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</si>
  <si>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</si>
  <si>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</si>
  <si>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</si>
  <si>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</si>
  <si>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</si>
  <si>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</si>
  <si>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</si>
  <si>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</si>
  <si>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</si>
  <si>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</si>
  <si>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</si>
  <si>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</si>
  <si>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</si>
  <si>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</si>
  <si>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</si>
  <si>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</si>
  <si>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</si>
  <si>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</si>
  <si>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</si>
  <si>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</si>
  <si>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</si>
  <si>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</si>
  <si>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</si>
  <si>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</si>
  <si>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</si>
  <si>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</si>
  <si>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</si>
  <si>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</si>
  <si>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</si>
  <si>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</si>
  <si>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</si>
  <si>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</si>
  <si>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</si>
  <si>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</si>
  <si>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</si>
  <si>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</si>
  <si>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</si>
  <si>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</si>
  <si>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</si>
  <si>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</si>
  <si>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</si>
  <si>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</si>
  <si>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</si>
  <si>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</si>
  <si>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</si>
  <si>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</si>
  <si>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</si>
  <si>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</si>
  <si>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</si>
  <si>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</si>
  <si>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</si>
  <si>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</si>
  <si>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</si>
  <si>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</si>
  <si>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</si>
  <si>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</si>
  <si>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</si>
  <si>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</si>
  <si>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</si>
  <si>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</si>
  <si>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</si>
  <si>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</si>
  <si>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</si>
  <si>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</si>
  <si>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</si>
  <si>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</si>
  <si>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</si>
  <si>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</si>
  <si>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</si>
  <si>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</si>
  <si>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</si>
  <si>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</si>
  <si>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</si>
  <si>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</si>
  <si>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</si>
  <si>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</si>
  <si>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</si>
  <si>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</si>
  <si>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</si>
  <si>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</si>
  <si>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</si>
  <si>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</si>
  <si>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</si>
  <si>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</si>
  <si>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</si>
  <si>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</si>
  <si>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</si>
  <si>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</si>
  <si>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</si>
  <si>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</si>
  <si>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</si>
  <si>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</si>
  <si>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</si>
  <si>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</si>
  <si>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</si>
  <si>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</si>
  <si>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</si>
  <si>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</si>
  <si>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</si>
  <si>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</si>
  <si>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</si>
  <si>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</si>
  <si>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</si>
  <si>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</si>
  <si>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</si>
  <si>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</si>
  <si>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</si>
  <si>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</si>
  <si>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</si>
  <si>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</si>
  <si>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</si>
  <si>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</si>
  <si>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</si>
  <si>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</si>
  <si>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</si>
  <si>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</si>
  <si>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</si>
  <si>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</si>
  <si>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</si>
  <si>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</si>
  <si>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</si>
  <si>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</si>
  <si>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</si>
  <si>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</si>
  <si>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</si>
  <si>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</si>
  <si>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</si>
  <si>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</si>
  <si>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</si>
  <si>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</si>
  <si>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</si>
  <si>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</si>
  <si>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</si>
  <si>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</si>
  <si>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</si>
  <si>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</si>
  <si>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</si>
  <si>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</si>
  <si>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</si>
  <si>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</si>
  <si>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</si>
  <si>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</si>
  <si>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</si>
  <si>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</si>
  <si>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</si>
  <si>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</si>
  <si>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</si>
  <si>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</si>
  <si>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</si>
  <si>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</si>
  <si>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</si>
  <si>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</si>
  <si>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</si>
  <si>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</si>
  <si>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</si>
  <si>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</si>
  <si>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</si>
  <si>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</si>
  <si>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</si>
  <si>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</si>
  <si>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</si>
  <si>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</si>
  <si>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</si>
  <si>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</si>
  <si>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</si>
  <si>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</si>
  <si>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</si>
  <si>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</si>
  <si>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</si>
  <si>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</si>
  <si>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</si>
  <si>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</si>
  <si>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</si>
  <si>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</si>
  <si>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</si>
  <si>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</si>
  <si>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</si>
  <si>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</si>
  <si>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</si>
  <si>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</si>
  <si>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</si>
  <si>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</si>
  <si>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</si>
  <si>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</si>
  <si>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</si>
  <si>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</si>
  <si>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</si>
  <si>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</si>
  <si>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</si>
  <si>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</si>
  <si>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</si>
  <si>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</si>
  <si>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</si>
  <si>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</si>
  <si>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</si>
  <si>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</si>
  <si>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</si>
  <si>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</si>
  <si>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</si>
  <si>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</si>
  <si>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</si>
  <si>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</si>
  <si>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</si>
  <si>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</si>
  <si>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</si>
  <si>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</si>
  <si>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</si>
  <si>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</si>
  <si>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</si>
  <si>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</si>
  <si>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</si>
  <si>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</si>
  <si>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</si>
  <si>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</si>
  <si>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</si>
  <si>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</si>
  <si>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</si>
  <si>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</si>
  <si>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</si>
  <si>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</si>
  <si>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</si>
  <si>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</si>
  <si>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</si>
  <si>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</si>
  <si>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</si>
  <si>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</si>
  <si>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</si>
  <si>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</si>
  <si>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</si>
  <si>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</si>
  <si>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</si>
  <si>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</si>
  <si>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</si>
  <si>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</si>
  <si>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</si>
  <si>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</si>
  <si>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</si>
  <si>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</si>
  <si>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</si>
  <si>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</si>
  <si>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</si>
  <si>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</si>
  <si>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</si>
  <si>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</si>
  <si>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</si>
  <si>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</si>
  <si>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</si>
  <si>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</si>
  <si>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</si>
  <si>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</si>
  <si>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</si>
  <si>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</si>
  <si>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</si>
  <si>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</si>
  <si>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</si>
  <si>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</si>
  <si>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</si>
  <si>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</si>
  <si>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</si>
  <si>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</si>
  <si>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</si>
  <si>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</si>
  <si>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</si>
  <si>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</si>
  <si>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</si>
  <si>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</si>
  <si>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</si>
  <si>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</si>
  <si>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</si>
  <si>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</si>
  <si>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</si>
  <si>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</si>
  <si>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</si>
  <si>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</si>
  <si>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</si>
  <si>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</si>
  <si>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</si>
  <si>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</si>
  <si>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</si>
  <si>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</si>
  <si>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</si>
  <si>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</si>
  <si>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</si>
  <si>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</si>
  <si>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</si>
  <si>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</si>
  <si>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</si>
  <si>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</si>
  <si>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</si>
  <si>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</si>
  <si>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</si>
  <si>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</si>
  <si>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</si>
  <si>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</si>
  <si>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</si>
  <si>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</si>
  <si>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</si>
  <si>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</si>
  <si>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</si>
  <si>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</si>
  <si>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</si>
  <si>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</si>
  <si>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</si>
  <si>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</si>
  <si>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</si>
  <si>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</si>
  <si>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</si>
  <si>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</si>
  <si>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</si>
  <si>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</si>
  <si>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</si>
  <si>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</si>
  <si>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</si>
  <si>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</si>
  <si>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</si>
  <si>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</si>
  <si>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</si>
  <si>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</si>
  <si>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</si>
  <si>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</si>
  <si>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</si>
  <si>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</si>
  <si>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</si>
  <si>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</si>
  <si>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</si>
  <si>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</si>
  <si>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</si>
  <si>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</si>
  <si>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</si>
  <si>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</si>
  <si>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</si>
  <si>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</si>
  <si>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</si>
  <si>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</si>
  <si>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</si>
  <si>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</si>
  <si>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</si>
  <si>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</si>
  <si>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</si>
  <si>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</si>
  <si>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</si>
  <si>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</si>
  <si>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</si>
  <si>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</si>
  <si>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</si>
  <si>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</si>
  <si>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</si>
  <si>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</si>
  <si>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</si>
  <si>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</si>
  <si>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</si>
  <si>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</si>
  <si>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</si>
  <si>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</si>
  <si>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</si>
  <si>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</si>
  <si>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</si>
  <si>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</si>
  <si>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</si>
  <si>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</si>
  <si>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</si>
  <si>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</si>
  <si>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</si>
  <si>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</si>
  <si>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</si>
  <si>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</si>
  <si>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</si>
  <si>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</si>
  <si>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</si>
  <si>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</si>
  <si>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</si>
  <si>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</si>
  <si>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</si>
  <si>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</si>
  <si>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</si>
  <si>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</si>
  <si>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</si>
  <si>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</si>
  <si>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</si>
  <si>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</si>
  <si>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</si>
  <si>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</si>
  <si>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</si>
  <si>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</si>
  <si>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</si>
  <si>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</si>
  <si>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</si>
  <si>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</si>
  <si>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</si>
  <si>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</si>
  <si>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</si>
  <si>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</si>
  <si>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</si>
  <si>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</si>
  <si>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</si>
  <si>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</si>
  <si>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</si>
  <si>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</si>
  <si>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</si>
  <si>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</si>
  <si>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</si>
  <si>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</si>
  <si>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</si>
  <si>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</si>
  <si>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</si>
  <si>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</si>
  <si>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</si>
  <si>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</si>
  <si>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</si>
  <si>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</si>
  <si>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</si>
  <si>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</si>
  <si>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</si>
  <si>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</si>
  <si>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</si>
  <si>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</si>
  <si>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</si>
  <si>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</si>
  <si>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</si>
  <si>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</si>
  <si>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</si>
  <si>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</si>
  <si>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</si>
  <si>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</si>
  <si>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</si>
  <si>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</si>
  <si>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</si>
  <si>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</si>
  <si>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</si>
  <si>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</si>
  <si>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</si>
  <si>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</si>
  <si>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</si>
  <si>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</si>
  <si>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</si>
  <si>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</si>
  <si>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</si>
  <si>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</si>
  <si>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</si>
  <si>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</si>
  <si>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</si>
  <si>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</si>
  <si>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</si>
  <si>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</si>
  <si>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</si>
  <si>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</si>
  <si>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</si>
  <si>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</si>
  <si>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</si>
  <si>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</si>
  <si>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</si>
  <si>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</si>
  <si>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</si>
  <si>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</si>
  <si>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</si>
  <si>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</si>
  <si>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</si>
  <si>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</si>
  <si>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</si>
  <si>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</si>
  <si>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</si>
  <si>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</si>
  <si>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</si>
  <si>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</si>
  <si>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</si>
  <si>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</si>
  <si>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</si>
  <si>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</si>
  <si>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</si>
  <si>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</si>
  <si>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</si>
  <si>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</si>
  <si>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</si>
  <si>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</si>
  <si>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</si>
  <si>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</si>
  <si>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</si>
  <si>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</si>
  <si>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</si>
  <si>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</si>
  <si>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</si>
  <si>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</si>
  <si>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</si>
  <si>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</si>
  <si>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</si>
  <si>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</si>
  <si>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</si>
  <si>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</si>
  <si>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</si>
  <si>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</si>
  <si>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</si>
  <si>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</si>
  <si>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</si>
  <si>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</si>
  <si>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</si>
  <si>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</si>
  <si>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</si>
  <si>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</si>
  <si>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</si>
  <si>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</si>
  <si>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</si>
  <si>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</si>
  <si>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</si>
  <si>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</si>
  <si>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</si>
  <si>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</si>
  <si>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</si>
  <si>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</si>
  <si>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</si>
  <si>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</si>
  <si>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</si>
  <si>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</si>
  <si>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</si>
  <si>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</si>
  <si>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</si>
  <si>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</si>
  <si>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</si>
  <si>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</si>
  <si>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</si>
  <si>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</si>
  <si>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</si>
  <si>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</si>
  <si>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</si>
  <si>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</si>
  <si>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</si>
  <si>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</si>
  <si>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</si>
  <si>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</si>
  <si>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</si>
  <si>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</si>
  <si>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</si>
  <si>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</si>
  <si>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</si>
  <si>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</si>
  <si>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</si>
  <si>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</si>
  <si>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</si>
  <si>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</si>
  <si>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</si>
  <si>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</si>
  <si>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</si>
  <si>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</si>
  <si>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</si>
  <si>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</si>
  <si>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</si>
  <si>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</si>
  <si>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</si>
  <si>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</si>
  <si>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</si>
  <si>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</si>
  <si>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</si>
  <si>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</si>
  <si>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</si>
  <si>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</si>
  <si>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</si>
  <si>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</si>
  <si>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</si>
  <si>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</si>
  <si>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</si>
  <si>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</si>
  <si>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</si>
  <si>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</si>
  <si>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</si>
  <si>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</si>
  <si>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</si>
  <si>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</si>
  <si>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</si>
  <si>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</si>
  <si>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</si>
  <si>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</si>
  <si>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</si>
  <si>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</si>
  <si>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</si>
  <si>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</si>
  <si>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</si>
  <si>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</si>
  <si>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</si>
  <si>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</si>
  <si>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</si>
  <si>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</si>
  <si>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</si>
  <si>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</si>
  <si>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</si>
  <si>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</si>
  <si>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</si>
  <si>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</si>
  <si>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</si>
  <si>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</si>
  <si>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</si>
  <si>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</si>
  <si>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</si>
  <si>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</si>
  <si>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</si>
  <si>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</si>
  <si>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</si>
  <si>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</si>
  <si>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</si>
  <si>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</si>
  <si>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</si>
  <si>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</si>
  <si>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</si>
  <si>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</si>
  <si>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</si>
  <si>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</si>
  <si>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</si>
  <si>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</si>
  <si>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</si>
  <si>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</si>
  <si>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</si>
  <si>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</si>
  <si>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</si>
  <si>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</si>
  <si>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</si>
  <si>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</si>
  <si>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</si>
  <si>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</si>
  <si>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</si>
  <si>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</si>
  <si>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</si>
  <si>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</si>
  <si>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</si>
  <si>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</si>
  <si>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</si>
  <si>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</si>
  <si>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</si>
  <si>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</si>
  <si>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</si>
  <si>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</si>
  <si>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</si>
  <si>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</si>
  <si>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</si>
  <si>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</si>
  <si>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</si>
  <si>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</si>
  <si>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</si>
  <si>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</si>
  <si>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</si>
  <si>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</si>
  <si>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</si>
  <si>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</si>
  <si>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</si>
  <si>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</si>
  <si>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</si>
  <si>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</si>
  <si>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</si>
  <si>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</si>
  <si>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</si>
  <si>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</si>
  <si>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</si>
  <si>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</si>
  <si>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</si>
  <si>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</si>
  <si>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</si>
  <si>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</si>
  <si>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</si>
  <si>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</si>
  <si>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</si>
  <si>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</si>
  <si>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</si>
  <si>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</si>
  <si>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</si>
  <si>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</si>
  <si>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</si>
  <si>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</si>
  <si>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</si>
  <si>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</si>
  <si>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</si>
  <si>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</si>
  <si>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</si>
  <si>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</si>
  <si>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</si>
  <si>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</si>
  <si>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</si>
  <si>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</si>
  <si>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</si>
  <si>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</si>
  <si>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</si>
  <si>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</si>
  <si>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</si>
  <si>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</si>
  <si>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</si>
  <si>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</si>
  <si>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</si>
  <si>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</si>
  <si>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</si>
  <si>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</si>
  <si>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</si>
  <si>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</si>
  <si>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</si>
  <si>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</si>
  <si>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</si>
  <si>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</si>
  <si>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</si>
  <si>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</si>
  <si>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</si>
  <si>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</si>
  <si>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</si>
  <si>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</si>
  <si>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</si>
  <si>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</si>
  <si>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</si>
  <si>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</si>
  <si>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</si>
  <si>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</si>
  <si>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</si>
  <si>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</si>
  <si>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</si>
  <si>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</si>
  <si>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</si>
  <si>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</si>
  <si>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</si>
  <si>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</si>
  <si>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</si>
  <si>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</si>
  <si>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</si>
  <si>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</si>
  <si>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</si>
  <si>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</si>
  <si>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</si>
  <si>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</si>
  <si>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</si>
  <si>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</si>
  <si>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</si>
  <si>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</si>
  <si>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</si>
  <si>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</si>
  <si>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</si>
  <si>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</si>
  <si>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</si>
  <si>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</si>
  <si>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</si>
  <si>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</si>
  <si>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</si>
  <si>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</si>
  <si>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</si>
  <si>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</si>
  <si>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</si>
  <si>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</si>
  <si>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</si>
  <si>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</si>
  <si>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</si>
  <si>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</si>
  <si>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</si>
  <si>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</si>
  <si>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</si>
  <si>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</si>
  <si>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</si>
  <si>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</si>
  <si>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</si>
  <si>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</si>
  <si>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</si>
  <si>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</si>
  <si>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</si>
  <si>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</si>
  <si>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</si>
  <si>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</si>
  <si>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</si>
  <si>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</si>
  <si>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</si>
  <si>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</si>
  <si>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</si>
  <si>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</si>
  <si>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</si>
  <si>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</si>
  <si>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</si>
  <si>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</si>
  <si>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</si>
  <si>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</si>
  <si>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</si>
  <si>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</si>
  <si>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</si>
  <si>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</si>
  <si>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</si>
  <si>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</si>
  <si>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</si>
  <si>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</si>
  <si>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</si>
  <si>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</si>
  <si>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</si>
  <si>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</si>
  <si>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</si>
  <si>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</si>
  <si>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</si>
  <si>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</si>
  <si>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</si>
  <si>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</si>
  <si>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</si>
  <si>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</si>
  <si>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</si>
  <si>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</si>
  <si>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</si>
  <si>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</si>
  <si>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</si>
  <si>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</si>
  <si>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</si>
  <si>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</si>
  <si>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</si>
  <si>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</si>
  <si>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</si>
  <si>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</si>
  <si>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</si>
  <si>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</si>
  <si>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</si>
  <si>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</si>
  <si>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</si>
  <si>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</si>
  <si>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</si>
  <si>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</si>
  <si>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</si>
  <si>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</si>
  <si>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</si>
  <si>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</si>
  <si>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</si>
  <si>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</si>
  <si>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</si>
  <si>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</si>
  <si>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</si>
  <si>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</si>
  <si>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</si>
  <si>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</si>
  <si>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</si>
  <si>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</si>
  <si>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</si>
  <si>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</si>
  <si>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</si>
  <si>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</si>
  <si>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</si>
  <si>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</si>
  <si>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</si>
  <si>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</si>
  <si>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</si>
  <si>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</si>
  <si>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</si>
  <si>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</si>
  <si>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</si>
  <si>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</si>
  <si>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</si>
  <si>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</si>
  <si>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</si>
  <si>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</si>
  <si>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</si>
  <si>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</si>
  <si>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</si>
  <si>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</si>
  <si>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</si>
  <si>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</si>
  <si>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</si>
  <si>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</si>
  <si>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</si>
  <si>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</si>
  <si>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</si>
  <si>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</si>
  <si>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</si>
  <si>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</si>
  <si>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</si>
  <si>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</si>
  <si>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</si>
  <si>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</si>
  <si>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</si>
  <si>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</si>
  <si>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</si>
  <si>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</si>
  <si>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</si>
  <si>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</si>
  <si>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</si>
  <si>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</si>
  <si>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</si>
  <si>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</si>
  <si>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</si>
  <si>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</si>
  <si>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</si>
  <si>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</si>
  <si>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</si>
  <si>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</si>
  <si>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</si>
  <si>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</si>
  <si>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</si>
  <si>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</si>
  <si>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</si>
  <si>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</si>
  <si>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</si>
  <si>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</si>
  <si>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</si>
  <si>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</si>
  <si>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</si>
  <si>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</si>
  <si>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</si>
  <si>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</si>
  <si>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</si>
  <si>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</si>
  <si>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</si>
  <si>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</si>
  <si>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</si>
  <si>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</si>
  <si>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</si>
  <si>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</si>
  <si>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</si>
  <si>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</si>
  <si>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</si>
  <si>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</si>
  <si>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</si>
  <si>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</si>
  <si>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</si>
  <si>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</si>
  <si>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</si>
  <si>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</si>
  <si>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</si>
  <si>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</si>
  <si>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</si>
  <si>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</si>
  <si>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</si>
  <si>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</si>
  <si>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</si>
  <si>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</si>
  <si>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</si>
  <si>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</si>
  <si>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</si>
  <si>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</si>
  <si>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</si>
  <si>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</si>
  <si>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</si>
  <si>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</si>
  <si>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</si>
  <si>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</si>
  <si>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</si>
  <si>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</si>
  <si>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</si>
  <si>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</si>
  <si>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</si>
  <si>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</si>
  <si>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</si>
  <si>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</si>
  <si>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</si>
  <si>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</si>
  <si>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</si>
  <si>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</si>
  <si>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</si>
  <si>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</si>
  <si>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</si>
  <si>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</si>
  <si>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</si>
  <si>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</si>
  <si>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</si>
  <si>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</si>
  <si>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</si>
  <si>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</si>
  <si>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</si>
  <si>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</si>
  <si>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</si>
  <si>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</si>
  <si>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</si>
  <si>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</si>
  <si>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</si>
  <si>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</si>
  <si>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</si>
  <si>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</si>
  <si>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</si>
  <si>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</si>
  <si>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</si>
  <si>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</si>
  <si>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</si>
  <si>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</si>
  <si>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</si>
  <si>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</si>
  <si>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</si>
  <si>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</si>
  <si>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</si>
  <si>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</si>
  <si>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</si>
  <si>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</si>
  <si>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</si>
  <si>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</si>
  <si>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</si>
  <si>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</si>
  <si>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</si>
  <si>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</si>
  <si>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</si>
  <si>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</si>
  <si>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</si>
  <si>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</si>
  <si>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</si>
  <si>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</si>
  <si>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</si>
  <si>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</si>
  <si>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</si>
  <si>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</si>
  <si>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</si>
  <si>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</si>
  <si>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</si>
  <si>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</si>
  <si>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</si>
  <si>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</si>
  <si>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</si>
  <si>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</si>
  <si>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</si>
  <si>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</si>
  <si>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</si>
  <si>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</si>
  <si>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</si>
  <si>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</si>
  <si>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</si>
  <si>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</si>
  <si>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</si>
  <si>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</si>
  <si>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</si>
  <si>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</si>
  <si>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</si>
  <si>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</si>
  <si>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</si>
  <si>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</si>
  <si>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</si>
  <si>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</si>
  <si>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</si>
  <si>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</si>
  <si>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</si>
  <si>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</si>
  <si>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</si>
  <si>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</si>
  <si>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</si>
  <si>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</si>
  <si>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</si>
  <si>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</si>
  <si>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</si>
  <si>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</si>
  <si>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</si>
  <si>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</si>
  <si>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</si>
  <si>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</si>
  <si>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</si>
  <si>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</si>
  <si>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</si>
  <si>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</si>
  <si>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</si>
  <si>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</si>
  <si>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</si>
  <si>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</si>
  <si>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</si>
  <si>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</si>
  <si>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</si>
  <si>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</si>
  <si>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</si>
  <si>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</si>
  <si>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</si>
  <si>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</si>
  <si>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</si>
  <si>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</si>
  <si>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</si>
  <si>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</si>
  <si>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</si>
  <si>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</si>
  <si>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</si>
  <si>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</si>
  <si>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</si>
  <si>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</si>
  <si>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</si>
  <si>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</si>
  <si>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</si>
  <si>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</si>
  <si>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</si>
  <si>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</si>
  <si>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</si>
  <si>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</si>
  <si>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</si>
  <si>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</si>
  <si>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</si>
  <si>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</si>
  <si>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</si>
  <si>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</si>
  <si>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</si>
  <si>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</si>
  <si>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</si>
  <si>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</si>
  <si>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</si>
  <si>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</si>
  <si>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</si>
  <si>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</si>
  <si>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</si>
  <si>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</si>
  <si>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</si>
  <si>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</si>
  <si>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</si>
  <si>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</si>
  <si>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</si>
  <si>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</si>
  <si>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</si>
  <si>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</si>
  <si>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</si>
  <si>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</si>
  <si>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</si>
  <si>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</si>
  <si>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</si>
  <si>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</si>
  <si>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</si>
  <si>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</si>
  <si>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</si>
  <si>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</si>
  <si>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</si>
  <si>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</si>
  <si>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</si>
  <si>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</si>
  <si>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</si>
  <si>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</si>
  <si>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</si>
  <si>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</si>
  <si>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</si>
  <si>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</si>
  <si>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</si>
  <si>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</si>
  <si>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</si>
  <si>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</si>
  <si>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</si>
  <si>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</si>
  <si>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</si>
  <si>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</si>
  <si>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</si>
  <si>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</si>
  <si>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</si>
  <si>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</si>
  <si>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</si>
  <si>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</si>
  <si>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</si>
  <si>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</si>
  <si>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</si>
  <si>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</si>
  <si>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</si>
  <si>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</si>
  <si>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</si>
  <si>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</si>
  <si>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</si>
  <si>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</si>
  <si>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</si>
  <si>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</si>
  <si>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</si>
  <si>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</si>
  <si>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</si>
  <si>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</si>
  <si>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</si>
  <si>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</si>
  <si>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</si>
  <si>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</si>
  <si>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</si>
  <si>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</si>
  <si>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</si>
  <si>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</si>
  <si>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</si>
  <si>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</si>
  <si>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</si>
  <si>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</si>
  <si>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</si>
  <si>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</si>
  <si>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</si>
  <si>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</si>
  <si>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</si>
  <si>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</si>
  <si>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</si>
  <si>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</si>
  <si>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</si>
  <si>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</si>
  <si>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</si>
  <si>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</si>
  <si>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</si>
  <si>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</si>
  <si>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</si>
  <si>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</si>
  <si>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</si>
  <si>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</si>
  <si>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</si>
  <si>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</si>
  <si>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</si>
  <si>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</si>
  <si>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</si>
  <si>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</si>
  <si>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</si>
  <si>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</si>
  <si>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</si>
  <si>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</si>
  <si>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</si>
  <si>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</si>
  <si>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</si>
  <si>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</si>
  <si>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</si>
  <si>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</si>
  <si>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</si>
  <si>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</si>
  <si>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</si>
  <si>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</si>
  <si>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</si>
  <si>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</si>
  <si>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</si>
  <si>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</si>
  <si>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</si>
  <si>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</si>
  <si>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</si>
  <si>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</si>
  <si>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</si>
  <si>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</si>
  <si>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</si>
  <si>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</si>
  <si>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</si>
  <si>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</si>
  <si>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</si>
  <si>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</si>
  <si>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</si>
  <si>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</si>
  <si>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</si>
  <si>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</si>
  <si>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</si>
  <si>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</si>
  <si>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</si>
  <si>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</si>
  <si>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</si>
  <si>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</si>
  <si>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</si>
  <si>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</si>
  <si>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</si>
  <si>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</si>
  <si>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</si>
  <si>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</si>
  <si>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</si>
  <si>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</si>
  <si>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</si>
  <si>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</si>
  <si>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</si>
  <si>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</si>
  <si>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</si>
  <si>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</si>
  <si>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</si>
  <si>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</si>
  <si>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</si>
  <si>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</si>
  <si>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</si>
  <si>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</si>
  <si>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</si>
  <si>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</si>
  <si>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</si>
  <si>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</si>
  <si>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</si>
  <si>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</si>
  <si>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</si>
  <si>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</si>
  <si>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</si>
  <si>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</si>
  <si>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</si>
  <si>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</si>
  <si>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</si>
  <si>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</si>
  <si>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</si>
  <si>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</si>
  <si>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</si>
  <si>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</si>
  <si>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</si>
  <si>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</si>
  <si>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</si>
  <si>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</si>
  <si>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</si>
  <si>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</si>
  <si>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</si>
  <si>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</si>
  <si>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</si>
  <si>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</si>
  <si>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</si>
  <si>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</si>
  <si>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</si>
  <si>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</si>
  <si>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</si>
  <si>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</si>
  <si>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</si>
  <si>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</si>
  <si>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</si>
  <si>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</si>
  <si>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</si>
  <si>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</si>
  <si>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</si>
  <si>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</si>
  <si>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</si>
  <si>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</si>
  <si>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</si>
  <si>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</si>
  <si>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</si>
  <si>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</si>
  <si>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</si>
  <si>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</si>
  <si>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</si>
  <si>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</si>
  <si>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</si>
  <si>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</si>
  <si>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</si>
  <si>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</si>
  <si>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</si>
  <si>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</si>
  <si>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</si>
  <si>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</si>
  <si>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</si>
  <si>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</si>
  <si>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</si>
  <si>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</si>
  <si>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</si>
  <si>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</si>
  <si>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</si>
  <si>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</si>
  <si>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</si>
  <si>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</si>
  <si>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</si>
  <si>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</si>
  <si>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</si>
  <si>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</si>
  <si>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</si>
  <si>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</si>
  <si>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</si>
  <si>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</si>
  <si>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</si>
  <si>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</si>
  <si>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</si>
  <si>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</si>
  <si>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</si>
  <si>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</si>
  <si>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</si>
  <si>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</si>
  <si>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</si>
  <si>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</si>
  <si>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</si>
  <si>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</si>
  <si>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</si>
  <si>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</si>
  <si>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</si>
  <si>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</si>
  <si>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</si>
  <si>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</si>
  <si>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</si>
  <si>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</si>
  <si>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</si>
  <si>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</si>
  <si>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</si>
  <si>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</si>
  <si>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</si>
  <si>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</si>
  <si>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</si>
  <si>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</si>
  <si>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</si>
  <si>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</si>
  <si>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</si>
  <si>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</si>
  <si>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</si>
  <si>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</si>
  <si>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</si>
  <si>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</si>
  <si>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</si>
  <si>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</si>
  <si>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</si>
  <si>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</si>
  <si>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</si>
  <si>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</si>
  <si>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</si>
  <si>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</si>
  <si>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</si>
  <si>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</si>
  <si>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</si>
  <si>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</si>
  <si>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</si>
  <si>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</si>
  <si>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</si>
  <si>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</si>
  <si>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</si>
  <si>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</si>
  <si>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</si>
  <si>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</si>
  <si>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</si>
  <si>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</si>
  <si>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</si>
  <si>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</si>
  <si>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</si>
  <si>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</si>
  <si>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</si>
  <si>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</si>
  <si>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</si>
  <si>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</si>
  <si>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</si>
  <si>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</si>
  <si>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</si>
  <si>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</si>
  <si>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</si>
  <si>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</si>
  <si>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</si>
  <si>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</si>
  <si>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</si>
  <si>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</si>
  <si>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</si>
  <si>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</si>
  <si>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</si>
  <si>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</si>
  <si>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</si>
  <si>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</si>
  <si>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</si>
  <si>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</si>
  <si>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</si>
  <si>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</si>
  <si>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</si>
  <si>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</si>
  <si>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</si>
  <si>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</si>
  <si>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</si>
  <si>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</si>
  <si>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</si>
  <si>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</si>
  <si>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</si>
  <si>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</si>
  <si>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</si>
  <si>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</si>
  <si>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</si>
  <si>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</si>
  <si>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</si>
  <si>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</si>
  <si>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</si>
  <si>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</si>
  <si>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</si>
  <si>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</si>
  <si>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</si>
  <si>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</si>
  <si>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</si>
  <si>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</si>
  <si>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</si>
  <si>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</si>
  <si>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</si>
  <si>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</si>
  <si>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</si>
  <si>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</si>
  <si>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</si>
  <si>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</si>
  <si>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</si>
  <si>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</si>
  <si>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</si>
  <si>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</si>
  <si>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</si>
  <si>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</si>
  <si>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</si>
  <si>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</si>
  <si>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</si>
  <si>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</si>
  <si>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</si>
  <si>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</si>
  <si>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</si>
  <si>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</si>
  <si>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</si>
  <si>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</si>
  <si>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</si>
  <si>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</si>
  <si>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</si>
  <si>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</si>
  <si>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</si>
  <si>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</si>
  <si>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</si>
  <si>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</si>
  <si>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</si>
  <si>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</si>
  <si>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</si>
  <si>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</si>
  <si>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</si>
  <si>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</si>
  <si>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</si>
  <si>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</si>
  <si>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</si>
  <si>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</si>
  <si>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</si>
  <si>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</si>
  <si>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</si>
  <si>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</si>
  <si>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</si>
  <si>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</si>
  <si>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</si>
  <si>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</si>
  <si>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</si>
  <si>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</si>
  <si>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</si>
  <si>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</si>
  <si>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</si>
  <si>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</si>
  <si>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</si>
  <si>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</si>
  <si>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</si>
  <si>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</si>
  <si>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</si>
  <si>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</si>
  <si>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</si>
  <si>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</si>
  <si>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</si>
  <si>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</si>
  <si>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</si>
  <si>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</si>
  <si>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</si>
  <si>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</si>
  <si>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</si>
  <si>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</si>
  <si>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</si>
  <si>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</si>
  <si>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</si>
  <si>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</si>
  <si>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</si>
  <si>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</si>
  <si>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</si>
  <si>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</si>
  <si>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</si>
  <si>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</si>
  <si>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</si>
  <si>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</si>
  <si>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</si>
  <si>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</si>
  <si>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</si>
  <si>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</si>
  <si>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</si>
  <si>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</si>
  <si>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</si>
  <si>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</si>
  <si>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</si>
  <si>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</si>
  <si>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</si>
  <si>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</si>
  <si>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</si>
  <si>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</si>
  <si>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</si>
  <si>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</si>
  <si>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</si>
  <si>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</si>
  <si>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</si>
  <si>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</si>
  <si>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</si>
  <si>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</si>
  <si>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</si>
  <si>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</si>
  <si>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</si>
  <si>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</si>
  <si>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</si>
  <si>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</si>
  <si>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</si>
  <si>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</si>
  <si>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</si>
  <si>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</si>
  <si>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</si>
  <si>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</si>
  <si>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</si>
  <si>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</si>
  <si>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</si>
  <si>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</si>
  <si>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</si>
  <si>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</si>
  <si>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</si>
  <si>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</si>
  <si>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</si>
  <si>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</si>
  <si>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</si>
  <si>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</si>
  <si>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</si>
  <si>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</si>
  <si>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</si>
  <si>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</si>
  <si>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</si>
  <si>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</si>
  <si>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</si>
  <si>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</si>
  <si>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</si>
  <si>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</si>
  <si>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</si>
  <si>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</si>
  <si>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</si>
  <si>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</si>
  <si>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</si>
  <si>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</si>
  <si>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</si>
  <si>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</si>
  <si>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</si>
  <si>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</si>
  <si>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</si>
  <si>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</si>
  <si>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</si>
  <si>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</si>
  <si>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</si>
  <si>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</si>
  <si>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</si>
  <si>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</si>
  <si>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</si>
  <si>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</si>
  <si>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</si>
  <si>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</si>
  <si>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</si>
  <si>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</si>
  <si>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</si>
  <si>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</si>
  <si>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</si>
  <si>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</si>
  <si>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</si>
  <si>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</si>
  <si>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</si>
  <si>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</si>
  <si>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</si>
  <si>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</si>
  <si>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</si>
  <si>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</si>
  <si>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</si>
  <si>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</si>
  <si>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</si>
  <si>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</si>
  <si>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</si>
  <si>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</si>
  <si>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</si>
  <si>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</si>
  <si>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</si>
  <si>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</si>
  <si>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</si>
  <si>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</si>
  <si>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</si>
  <si>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</si>
  <si>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</si>
  <si>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</si>
  <si>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</si>
  <si>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</si>
  <si>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</si>
  <si>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</si>
  <si>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</si>
  <si>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</si>
  <si>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</si>
  <si>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</si>
  <si>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</si>
  <si>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</si>
  <si>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</si>
  <si>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</si>
  <si>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</si>
  <si>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</si>
  <si>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</si>
  <si>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</si>
  <si>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</si>
  <si>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</si>
  <si>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</si>
  <si>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</si>
  <si>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</si>
  <si>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</si>
  <si>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</si>
  <si>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</si>
  <si>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</si>
  <si>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</si>
  <si>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</si>
  <si>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</si>
  <si>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</si>
  <si>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</si>
  <si>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</si>
  <si>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</si>
  <si>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</si>
  <si>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</si>
  <si>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</si>
  <si>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</si>
  <si>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</si>
  <si>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</si>
  <si>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</si>
  <si>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</si>
  <si>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</si>
  <si>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</si>
  <si>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</si>
  <si>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</si>
  <si>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</si>
  <si>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</si>
  <si>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</si>
  <si>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</si>
  <si>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</si>
  <si>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</si>
  <si>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</si>
  <si>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</si>
  <si>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</si>
  <si>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</si>
  <si>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</si>
  <si>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</si>
  <si>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</si>
  <si>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</si>
  <si>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</si>
  <si>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</si>
  <si>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</si>
  <si>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</si>
  <si>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</si>
  <si>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</si>
  <si>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</si>
  <si>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</si>
  <si>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</si>
  <si>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</si>
  <si>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</si>
  <si>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</si>
  <si>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</si>
  <si>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</si>
  <si>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</si>
  <si>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</si>
  <si>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</si>
  <si>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</si>
  <si>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</si>
  <si>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</si>
  <si>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</si>
  <si>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</si>
  <si>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</si>
  <si>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</si>
  <si>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</si>
  <si>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</si>
  <si>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</si>
  <si>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</si>
  <si>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</si>
  <si>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</si>
  <si>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</si>
  <si>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</si>
  <si>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</si>
  <si>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</si>
  <si>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</si>
  <si>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</si>
  <si>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</si>
  <si>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</si>
  <si>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</si>
  <si>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</si>
  <si>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</si>
  <si>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</si>
  <si>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</si>
  <si>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</si>
  <si>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</si>
  <si>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</si>
  <si>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</si>
  <si>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</si>
  <si>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</si>
  <si>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</si>
  <si>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</si>
  <si>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</si>
  <si>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</si>
  <si>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</si>
  <si>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</si>
  <si>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</si>
  <si>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</si>
  <si>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</si>
  <si>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</si>
  <si>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</si>
  <si>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</si>
  <si>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</si>
  <si>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</si>
  <si>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</si>
  <si>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</si>
  <si>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</si>
  <si>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</si>
  <si>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</si>
  <si>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</si>
  <si>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</si>
  <si>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</si>
  <si>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</si>
  <si>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</si>
  <si>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</si>
  <si>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</si>
  <si>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</si>
  <si>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</si>
  <si>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</si>
  <si>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</si>
  <si>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</si>
  <si>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</si>
  <si>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</si>
  <si>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</si>
  <si>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</si>
  <si>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</si>
  <si>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</si>
  <si>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</si>
  <si>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</si>
  <si>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</si>
  <si>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</si>
  <si>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</si>
  <si>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</si>
  <si>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</si>
  <si>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</si>
  <si>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</si>
  <si>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</si>
  <si>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</si>
  <si>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</si>
  <si>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</si>
  <si>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</si>
  <si>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</si>
  <si>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</si>
  <si>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</si>
  <si>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</si>
  <si>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</si>
  <si>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</si>
  <si>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</si>
  <si>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</si>
  <si>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</si>
  <si>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</si>
  <si>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</si>
  <si>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</si>
  <si>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</si>
  <si>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</si>
  <si>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</si>
  <si>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</si>
  <si>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</si>
  <si>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</si>
  <si>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</si>
  <si>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</si>
  <si>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</si>
  <si>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</si>
  <si>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</si>
  <si>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</si>
  <si>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</si>
  <si>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</si>
  <si>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</si>
  <si>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</si>
  <si>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</si>
  <si>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</si>
  <si>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</si>
  <si>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</si>
  <si>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</si>
  <si>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</si>
  <si>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</si>
  <si>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</si>
  <si>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</si>
  <si>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</si>
  <si>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</si>
  <si>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</si>
  <si>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</si>
  <si>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</si>
  <si>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</si>
  <si>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</si>
  <si>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</si>
  <si>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</si>
  <si>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</si>
  <si>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</si>
  <si>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</si>
  <si>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</si>
  <si>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</si>
  <si>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</si>
  <si>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</si>
  <si>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</si>
  <si>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</si>
  <si>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</si>
  <si>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</si>
  <si>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</si>
  <si>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</si>
  <si>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</si>
  <si>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</si>
  <si>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</si>
  <si>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</si>
  <si>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</si>
  <si>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</si>
  <si>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</si>
  <si>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</si>
  <si>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</si>
  <si>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</si>
  <si>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</si>
  <si>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</si>
  <si>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</si>
  <si>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</si>
  <si>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</si>
  <si>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</si>
  <si>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</si>
  <si>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</si>
  <si>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</si>
  <si>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</si>
  <si>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</si>
  <si>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</si>
  <si>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</si>
  <si>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</si>
  <si>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</si>
  <si>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</si>
  <si>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</si>
  <si>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</si>
  <si>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</si>
  <si>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</si>
  <si>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</si>
  <si>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</si>
  <si>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</si>
  <si>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</si>
  <si>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</si>
  <si>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</si>
  <si>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</si>
  <si>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</si>
  <si>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</si>
  <si>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</si>
  <si>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</si>
  <si>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</si>
  <si>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</si>
  <si>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</si>
  <si>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</si>
  <si>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</si>
  <si>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</si>
  <si>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</si>
  <si>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</si>
  <si>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</si>
  <si>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</si>
  <si>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</si>
  <si>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</si>
  <si>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</si>
  <si>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</si>
  <si>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</si>
  <si>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</si>
  <si>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</si>
  <si>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</si>
  <si>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</si>
  <si>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</si>
  <si>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</si>
  <si>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</si>
  <si>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</si>
  <si>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</si>
  <si>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</si>
  <si>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</si>
  <si>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</si>
  <si>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</si>
  <si>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</si>
  <si>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</si>
  <si>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</si>
  <si>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</si>
  <si>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</si>
  <si>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</si>
  <si>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</si>
  <si>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</si>
  <si>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</si>
  <si>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</si>
  <si>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</si>
  <si>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</si>
  <si>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</si>
  <si>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</si>
  <si>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</si>
  <si>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</si>
  <si>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</si>
  <si>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</si>
  <si>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</si>
  <si>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</si>
  <si>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</si>
  <si>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</si>
  <si>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</si>
  <si>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</si>
  <si>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</si>
  <si>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</si>
  <si>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</si>
  <si>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</si>
  <si>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</si>
  <si>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</si>
  <si>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</si>
  <si>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</si>
  <si>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</si>
  <si>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</si>
  <si>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</si>
  <si>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</si>
  <si>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</si>
  <si>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</si>
  <si>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</si>
  <si>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</si>
  <si>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</si>
  <si>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</si>
  <si>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</si>
  <si>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</si>
  <si>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</si>
  <si>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</si>
  <si>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</si>
  <si>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</si>
  <si>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</si>
  <si>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</si>
  <si>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</si>
  <si>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</si>
  <si>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</si>
  <si>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</si>
  <si>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</si>
  <si>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</si>
  <si>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</si>
  <si>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</si>
  <si>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</si>
  <si>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</si>
  <si>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</si>
  <si>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</si>
  <si>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</si>
  <si>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</si>
  <si>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</si>
  <si>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</si>
  <si>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</si>
  <si>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</si>
  <si>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</si>
  <si>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</si>
  <si>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</si>
  <si>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</si>
  <si>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</si>
  <si>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</si>
  <si>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</si>
  <si>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</si>
  <si>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</si>
  <si>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</si>
  <si>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</si>
  <si>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</si>
  <si>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</si>
  <si>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</si>
  <si>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</si>
  <si>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</si>
  <si>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</si>
  <si>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</si>
  <si>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</si>
  <si>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</si>
  <si>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</si>
  <si>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</si>
  <si>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</si>
  <si>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</si>
  <si>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</si>
  <si>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</si>
  <si>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</si>
  <si>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</si>
  <si>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</si>
  <si>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</si>
  <si>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</si>
  <si>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</si>
  <si>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</si>
  <si>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</si>
  <si>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</si>
  <si>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</si>
  <si>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</si>
  <si>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</si>
  <si>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</si>
  <si>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</si>
  <si>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</si>
  <si>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</si>
  <si>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</si>
  <si>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</si>
  <si>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</si>
  <si>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</si>
  <si>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</si>
  <si>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</si>
  <si>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</si>
  <si>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</si>
  <si>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</si>
  <si>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</si>
  <si>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</si>
  <si>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</si>
  <si>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</si>
  <si>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</si>
  <si>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</si>
  <si>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</si>
  <si>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</si>
  <si>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</si>
  <si>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</si>
  <si>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</si>
  <si>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</si>
  <si>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</si>
  <si>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</si>
  <si>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</si>
  <si>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</si>
  <si>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</si>
  <si>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</si>
  <si>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</si>
  <si>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</si>
  <si>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</si>
  <si>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</si>
  <si>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</si>
  <si>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</si>
  <si>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</si>
  <si>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</si>
  <si>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</si>
  <si>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</si>
  <si>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</si>
  <si>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</si>
  <si>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</si>
  <si>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</si>
  <si>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</si>
  <si>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</si>
  <si>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</si>
  <si>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</si>
  <si>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</si>
  <si>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</si>
  <si>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</si>
  <si>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</si>
  <si>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</si>
  <si>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</si>
  <si>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</si>
  <si>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</si>
  <si>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</si>
  <si>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</si>
  <si>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</si>
  <si>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</si>
  <si>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</si>
  <si>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</si>
  <si>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</si>
  <si>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</si>
  <si>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</si>
  <si>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</si>
  <si>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</si>
  <si>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</si>
  <si>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</si>
  <si>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</si>
  <si>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</si>
  <si>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</si>
  <si>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</si>
  <si>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</si>
  <si>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</si>
  <si>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</si>
  <si>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</si>
  <si>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</si>
  <si>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</si>
  <si>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</si>
  <si>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</si>
  <si>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</si>
  <si>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</si>
  <si>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</si>
  <si>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</si>
  <si>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</si>
  <si>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</si>
  <si>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</si>
  <si>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</si>
  <si>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</si>
  <si>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</si>
  <si>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</si>
  <si>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</si>
  <si>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</si>
  <si>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</si>
  <si>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</si>
  <si>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</si>
  <si>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</si>
  <si>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</si>
  <si>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</si>
  <si>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</si>
  <si>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</si>
  <si>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</si>
  <si>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</si>
  <si>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</si>
  <si>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</si>
  <si>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</si>
  <si>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</si>
  <si>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</si>
  <si>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</si>
  <si>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</si>
  <si>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</si>
  <si>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</si>
  <si>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</si>
  <si>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</si>
  <si>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</si>
  <si>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</si>
  <si>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</si>
  <si>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</si>
  <si>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</si>
  <si>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</si>
  <si>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</si>
  <si>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</si>
  <si>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</si>
  <si>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</si>
  <si>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</si>
  <si>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</si>
  <si>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</si>
  <si>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</si>
  <si>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</si>
  <si>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</si>
  <si>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</si>
  <si>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</si>
  <si>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</si>
  <si>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</si>
  <si>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</si>
  <si>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</si>
  <si>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</si>
  <si>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</si>
  <si>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</si>
  <si>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</si>
  <si>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</si>
  <si>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</si>
  <si>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</si>
  <si>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</si>
  <si>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</si>
  <si>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</si>
  <si>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</si>
  <si>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</si>
  <si>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</si>
  <si>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</si>
  <si>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</si>
  <si>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</si>
  <si>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</si>
  <si>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</si>
  <si>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</si>
  <si>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</si>
  <si>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</si>
  <si>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</si>
  <si>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</si>
  <si>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</si>
  <si>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</si>
  <si>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</si>
  <si>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</si>
  <si>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</si>
  <si>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</si>
  <si>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</si>
  <si>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</si>
  <si>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</si>
  <si>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</si>
  <si>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</si>
  <si>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</si>
  <si>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</si>
  <si>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</si>
  <si>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</si>
  <si>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</si>
  <si>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</si>
  <si>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</si>
  <si>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</si>
  <si>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</si>
  <si>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</si>
  <si>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</si>
  <si>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</si>
  <si>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</si>
  <si>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</si>
  <si>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</si>
  <si>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</si>
  <si>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</si>
  <si>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</si>
  <si>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</si>
  <si>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</si>
  <si>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</si>
  <si>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</si>
  <si>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</si>
  <si>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</si>
  <si>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</si>
  <si>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</si>
  <si>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</si>
  <si>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</si>
  <si>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</si>
  <si>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</si>
  <si>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</si>
  <si>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</si>
  <si>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</si>
  <si>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</si>
  <si>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</si>
  <si>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</si>
  <si>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</si>
  <si>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</si>
  <si>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</si>
  <si>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</si>
  <si>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</si>
  <si>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</si>
  <si>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</si>
  <si>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</si>
  <si>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</si>
  <si>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</si>
  <si>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</si>
  <si>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</si>
  <si>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</si>
  <si>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</si>
  <si>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</si>
  <si>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</si>
  <si>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</si>
  <si>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</si>
  <si>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</si>
  <si>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</si>
  <si>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</si>
  <si>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</si>
  <si>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</si>
  <si>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</si>
  <si>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</si>
  <si>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</si>
  <si>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</si>
  <si>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</si>
  <si>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</si>
  <si>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</si>
  <si>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</si>
  <si>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</si>
  <si>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</si>
  <si>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</si>
  <si>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</si>
  <si>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</si>
  <si>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</si>
  <si>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</si>
  <si>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</si>
  <si>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</si>
  <si>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</si>
  <si>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</si>
  <si>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</si>
  <si>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</si>
  <si>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</si>
  <si>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</si>
  <si>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</si>
  <si>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</si>
  <si>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</si>
  <si>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</si>
  <si>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</si>
  <si>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</si>
  <si>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</si>
  <si>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</si>
  <si>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</si>
  <si>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</si>
  <si>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</si>
  <si>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</si>
  <si>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</si>
  <si>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</si>
  <si>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</si>
  <si>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</si>
  <si>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</si>
  <si>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</si>
  <si>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</si>
  <si>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</si>
  <si>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</si>
  <si>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</si>
  <si>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</si>
  <si>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</si>
  <si>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</si>
  <si>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</si>
  <si>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</si>
  <si>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</si>
  <si>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</si>
  <si>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</si>
  <si>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</si>
  <si>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</si>
  <si>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</si>
  <si>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</si>
  <si>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</si>
  <si>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</si>
  <si>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</si>
  <si>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</si>
  <si>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</si>
  <si>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</si>
  <si>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</si>
  <si>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</si>
  <si>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</si>
  <si>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</si>
  <si>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</si>
  <si>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</si>
  <si>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</si>
  <si>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</si>
  <si>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</si>
  <si>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</si>
  <si>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</si>
  <si>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</si>
  <si>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</si>
  <si>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</si>
  <si>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</si>
  <si>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</si>
  <si>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</si>
  <si>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</si>
  <si>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</si>
  <si>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</si>
  <si>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</si>
  <si>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</si>
  <si>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</si>
  <si>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</si>
  <si>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</si>
  <si>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</si>
  <si>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</si>
  <si>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</si>
  <si>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</si>
  <si>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</si>
  <si>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</si>
  <si>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</si>
  <si>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</si>
  <si>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</si>
  <si>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</si>
  <si>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</si>
  <si>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</si>
  <si>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</si>
  <si>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</si>
  <si>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</si>
  <si>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</si>
  <si>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</si>
  <si>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</si>
  <si>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</si>
  <si>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</si>
  <si>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</si>
  <si>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</si>
  <si>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</si>
  <si>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</si>
  <si>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</si>
  <si>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</si>
  <si>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</si>
  <si>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</si>
  <si>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</si>
  <si>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</si>
  <si>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</si>
  <si>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</si>
  <si>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</si>
  <si>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</si>
  <si>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</si>
  <si>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</si>
  <si>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</si>
  <si>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</si>
  <si>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</si>
  <si>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</si>
  <si>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</si>
  <si>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</si>
  <si>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</si>
  <si>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</si>
  <si>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</si>
  <si>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</si>
  <si>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</si>
  <si>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</si>
  <si>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</si>
  <si>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</si>
  <si>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</si>
  <si>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</si>
  <si>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</si>
  <si>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</si>
  <si>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</si>
  <si>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</si>
  <si>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</si>
  <si>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</si>
  <si>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</si>
  <si>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</si>
  <si>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</si>
  <si>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</si>
  <si>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</si>
  <si>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</si>
  <si>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</si>
  <si>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</si>
  <si>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</si>
  <si>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</si>
  <si>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</si>
  <si>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</si>
  <si>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</si>
  <si>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</si>
  <si>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</si>
  <si>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</si>
  <si>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</si>
  <si>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</si>
  <si>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</si>
  <si>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</si>
  <si>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</si>
  <si>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</si>
  <si>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</si>
  <si>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</si>
  <si>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</si>
  <si>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</si>
  <si>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</si>
  <si>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</si>
  <si>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</si>
  <si>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</si>
  <si>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</si>
  <si>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</si>
  <si>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</si>
  <si>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</si>
  <si>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</si>
  <si>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</si>
  <si>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</si>
  <si>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</si>
  <si>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</si>
  <si>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</si>
  <si>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</si>
  <si>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</si>
  <si>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</si>
  <si>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</si>
  <si>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</si>
  <si>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</si>
  <si>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</si>
  <si>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</si>
  <si>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</si>
  <si>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</si>
  <si>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</si>
  <si>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</si>
  <si>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</si>
  <si>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</si>
  <si>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</si>
  <si>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</si>
  <si>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</si>
  <si>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</si>
  <si>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</si>
  <si>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</si>
  <si>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</si>
  <si>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</si>
  <si>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</si>
  <si>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</si>
  <si>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</si>
  <si>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</si>
  <si>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</si>
  <si>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</si>
  <si>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</si>
  <si>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</si>
  <si>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</si>
  <si>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</si>
  <si>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</si>
  <si>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</si>
  <si>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</si>
  <si>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</si>
  <si>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</si>
  <si>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</si>
  <si>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</si>
  <si>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</si>
  <si>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</si>
  <si>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</si>
  <si>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</si>
  <si>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</si>
  <si>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</si>
  <si>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</si>
  <si>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</si>
  <si>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</si>
  <si>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</si>
  <si>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</si>
  <si>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</si>
  <si>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</si>
  <si>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</si>
  <si>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</si>
  <si>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</si>
  <si>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</si>
  <si>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</si>
  <si>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</si>
  <si>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</si>
  <si>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</si>
  <si>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</si>
  <si>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</si>
  <si>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</si>
  <si>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</si>
  <si>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</si>
  <si>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</si>
  <si>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</si>
  <si>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</si>
  <si>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</si>
  <si>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</si>
  <si>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</si>
  <si>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</si>
  <si>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</si>
  <si>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</si>
  <si>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</si>
  <si>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</si>
  <si>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</si>
  <si>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</si>
  <si>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</si>
  <si>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</si>
  <si>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</si>
  <si>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</si>
  <si>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</si>
  <si>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</si>
  <si>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</si>
  <si>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</si>
  <si>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</si>
  <si>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</si>
  <si>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</si>
  <si>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</si>
  <si>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</si>
  <si>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</si>
  <si>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</si>
  <si>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</si>
  <si>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</si>
  <si>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</si>
  <si>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</si>
  <si>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</si>
  <si>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</si>
  <si>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</si>
  <si>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</si>
  <si>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</si>
  <si>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</si>
  <si>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</si>
  <si>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</si>
  <si>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</si>
  <si>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</si>
  <si>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</si>
  <si>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</si>
  <si>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</si>
  <si>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</si>
  <si>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</si>
  <si>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</si>
  <si>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</si>
  <si>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</si>
  <si>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</si>
  <si>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</si>
  <si>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</si>
  <si>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</si>
  <si>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</si>
  <si>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</si>
  <si>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</si>
  <si>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</si>
  <si>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</si>
  <si>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</si>
  <si>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</si>
  <si>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</si>
  <si>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</si>
  <si>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</si>
  <si>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</si>
  <si>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</si>
  <si>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</si>
  <si>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</si>
  <si>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</si>
  <si>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</si>
  <si>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</si>
  <si>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</si>
  <si>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</si>
  <si>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</si>
  <si>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</si>
  <si>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</si>
  <si>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</si>
  <si>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</si>
  <si>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</si>
  <si>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</si>
  <si>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</si>
  <si>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</si>
  <si>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</si>
  <si>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</si>
  <si>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</si>
  <si>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</si>
  <si>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</si>
  <si>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</si>
  <si>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</si>
  <si>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</si>
  <si>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</si>
  <si>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</si>
  <si>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</si>
  <si>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</si>
  <si>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</si>
  <si>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</si>
  <si>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</si>
  <si>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</si>
  <si>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</si>
  <si>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</si>
  <si>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</si>
  <si>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</si>
  <si>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</si>
  <si>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</si>
  <si>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</si>
  <si>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</si>
  <si>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</si>
  <si>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</si>
  <si>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</si>
  <si>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</si>
  <si>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</si>
  <si>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</si>
  <si>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</si>
  <si>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</si>
  <si>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</si>
  <si>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</si>
  <si>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</si>
  <si>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</si>
  <si>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</si>
  <si>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</si>
  <si>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</si>
  <si>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</si>
  <si>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</si>
  <si>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</si>
  <si>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</si>
  <si>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</si>
  <si>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</si>
  <si>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</si>
  <si>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</si>
  <si>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</si>
  <si>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</si>
  <si>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</si>
  <si>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</si>
  <si>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</si>
  <si>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</si>
  <si>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</si>
  <si>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</si>
  <si>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</si>
  <si>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</si>
  <si>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</si>
  <si>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</si>
  <si>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</si>
  <si>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</si>
  <si>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</si>
  <si>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</si>
  <si>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</si>
  <si>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</si>
  <si>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</si>
  <si>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</si>
  <si>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</si>
  <si>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</si>
  <si>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</si>
  <si>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</si>
  <si>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</si>
  <si>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</si>
  <si>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</si>
  <si>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</si>
  <si>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</si>
  <si>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</si>
  <si>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</si>
  <si>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</si>
  <si>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</si>
  <si>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</si>
  <si>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</si>
  <si>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</si>
  <si>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</si>
  <si>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</si>
  <si>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</si>
  <si>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</si>
  <si>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</si>
  <si>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</si>
  <si>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</si>
  <si>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</si>
  <si>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</si>
  <si>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</si>
  <si>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</si>
  <si>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</si>
  <si>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</si>
  <si>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</si>
  <si>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</si>
  <si>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</si>
  <si>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</si>
  <si>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</si>
  <si>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</si>
  <si>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</si>
  <si>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</si>
  <si>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</si>
  <si>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</si>
  <si>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</si>
  <si>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</si>
  <si>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</si>
  <si>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</si>
  <si>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</si>
  <si>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</si>
  <si>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</si>
  <si>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</si>
  <si>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</si>
  <si>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</si>
  <si>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</si>
  <si>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</si>
  <si>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</si>
  <si>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</si>
  <si>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</si>
  <si>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</si>
  <si>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</si>
  <si>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</si>
  <si>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</si>
  <si>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</si>
  <si>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</si>
  <si>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</si>
  <si>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</si>
  <si>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</si>
  <si>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</si>
  <si>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</si>
  <si>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</si>
  <si>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</si>
  <si>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</si>
  <si>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</si>
  <si>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</si>
  <si>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</si>
  <si>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</si>
  <si>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</si>
  <si>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</si>
  <si>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</si>
  <si>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</si>
  <si>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</si>
  <si>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</si>
  <si>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</si>
  <si>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</si>
  <si>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</si>
  <si>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</si>
  <si>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</si>
  <si>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</si>
  <si>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</si>
  <si>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</si>
  <si>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</si>
  <si>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</si>
  <si>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</si>
  <si>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</si>
  <si>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</si>
  <si>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</si>
  <si>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</si>
  <si>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</si>
  <si>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</si>
  <si>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</si>
  <si>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</si>
  <si>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</si>
  <si>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</si>
  <si>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</si>
  <si>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</si>
  <si>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</si>
  <si>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</si>
  <si>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</si>
  <si>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</si>
  <si>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</si>
  <si>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</si>
  <si>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</si>
  <si>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</si>
  <si>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</si>
  <si>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</si>
  <si>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</si>
  <si>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</si>
  <si>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</si>
  <si>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</si>
  <si>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</si>
  <si>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</si>
  <si>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</si>
  <si>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</si>
  <si>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</si>
  <si>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</si>
  <si>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</si>
  <si>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</si>
  <si>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</si>
  <si>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</si>
  <si>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</si>
  <si>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</si>
  <si>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</si>
  <si>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</si>
  <si>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</si>
  <si>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</si>
  <si>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</si>
  <si>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</si>
  <si>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</si>
  <si>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</si>
  <si>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</si>
  <si>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</si>
  <si>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</si>
  <si>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</si>
  <si>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</si>
  <si>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</si>
  <si>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</si>
  <si>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</si>
  <si>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</si>
  <si>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</si>
  <si>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</si>
  <si>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</si>
  <si>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</si>
  <si>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</si>
  <si>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</si>
  <si>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</si>
  <si>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</si>
  <si>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</si>
  <si>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</si>
  <si>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</si>
  <si>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</si>
  <si>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</si>
  <si>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</si>
  <si>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</si>
  <si>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</si>
  <si>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</si>
  <si>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</si>
  <si>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</si>
  <si>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</si>
  <si>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</si>
  <si>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</si>
  <si>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</si>
  <si>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</si>
  <si>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</si>
  <si>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</si>
  <si>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</si>
  <si>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</si>
  <si>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</si>
  <si>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</si>
  <si>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</si>
  <si>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</si>
  <si>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</si>
  <si>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</si>
  <si>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</si>
  <si>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</si>
  <si>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</si>
  <si>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</si>
  <si>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</si>
  <si>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</si>
  <si>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</si>
  <si>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</si>
  <si>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</si>
  <si>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</si>
  <si>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</si>
  <si>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</si>
  <si>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</si>
  <si>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</si>
  <si>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</si>
  <si>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</si>
  <si>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</si>
  <si>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</si>
  <si>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</si>
  <si>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</si>
  <si>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</si>
  <si>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</si>
  <si>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</si>
  <si>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</si>
  <si>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</si>
  <si>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</si>
  <si>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</si>
  <si>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</si>
  <si>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</si>
  <si>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</si>
  <si>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</si>
  <si>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</si>
  <si>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</si>
  <si>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</si>
  <si>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</si>
  <si>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</si>
  <si>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</si>
  <si>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</si>
  <si>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</si>
  <si>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</si>
  <si>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</si>
  <si>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</si>
  <si>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</si>
  <si>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</si>
  <si>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</si>
  <si>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</si>
  <si>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</si>
  <si>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</si>
  <si>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</si>
  <si>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</si>
  <si>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</si>
  <si>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</si>
  <si>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</si>
  <si>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</si>
  <si>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</si>
  <si>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</si>
  <si>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</si>
  <si>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</si>
  <si>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</si>
  <si>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</si>
  <si>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</si>
  <si>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</si>
  <si>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</si>
  <si>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</si>
  <si>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</si>
  <si>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</si>
  <si>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</si>
  <si>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</si>
  <si>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</si>
  <si>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</si>
  <si>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</si>
  <si>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</si>
  <si>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</si>
  <si>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</si>
  <si>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</si>
  <si>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</si>
  <si>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</si>
  <si>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</si>
  <si>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</si>
  <si>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</si>
  <si>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</si>
  <si>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</si>
  <si>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</si>
  <si>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</si>
  <si>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</si>
  <si>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</si>
  <si>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</si>
  <si>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</si>
  <si>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</si>
  <si>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</si>
  <si>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</si>
  <si>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</si>
  <si>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</si>
  <si>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</si>
  <si>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</si>
  <si>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</si>
  <si>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</si>
  <si>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</si>
  <si>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</si>
  <si>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</si>
  <si>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</si>
  <si>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</si>
  <si>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</si>
  <si>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</si>
  <si>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</si>
  <si>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</si>
  <si>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</si>
  <si>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</si>
  <si>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</si>
  <si>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</si>
  <si>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</si>
  <si>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</si>
  <si>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</si>
  <si>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</si>
  <si>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</si>
  <si>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</si>
  <si>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</si>
  <si>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</si>
  <si>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</si>
  <si>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</si>
  <si>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</si>
  <si>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</si>
  <si>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</si>
  <si>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</si>
  <si>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</si>
  <si>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</si>
  <si>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</si>
  <si>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</si>
  <si>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</si>
  <si>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</si>
  <si>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</si>
  <si>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</si>
  <si>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</si>
  <si>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</si>
  <si>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</si>
  <si>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</si>
  <si>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</si>
  <si>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</si>
  <si>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</si>
  <si>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</si>
  <si>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</si>
  <si>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</si>
  <si>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</si>
  <si>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</si>
  <si>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</si>
  <si>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</si>
  <si>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</si>
  <si>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</si>
  <si>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</si>
  <si>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</si>
  <si>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</si>
  <si>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</si>
  <si>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</si>
  <si>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</si>
  <si>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</si>
  <si>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</si>
  <si>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</si>
  <si>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</si>
  <si>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</si>
  <si>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</si>
  <si>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</si>
  <si>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</si>
  <si>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</si>
  <si>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</si>
  <si>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</si>
  <si>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</si>
  <si>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</si>
  <si>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</si>
  <si>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</si>
  <si>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</si>
  <si>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</si>
  <si>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</si>
  <si>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</si>
  <si>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</si>
  <si>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</si>
  <si>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</si>
  <si>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</si>
  <si>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</si>
  <si>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</si>
  <si>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</si>
  <si>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</si>
  <si>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</si>
  <si>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</si>
  <si>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</si>
  <si>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</si>
  <si>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</si>
  <si>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</si>
  <si>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</si>
  <si>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</si>
  <si>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</si>
  <si>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</si>
  <si>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</si>
  <si>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</si>
  <si>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</si>
  <si>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</si>
  <si>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</si>
  <si>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</si>
  <si>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</si>
  <si>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</si>
  <si>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</si>
  <si>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</si>
  <si>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</si>
  <si>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</si>
  <si>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</si>
  <si>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</si>
  <si>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</si>
  <si>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</si>
  <si>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</si>
  <si>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</si>
  <si>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</si>
  <si>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</si>
  <si>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</si>
  <si>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</si>
  <si>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</si>
  <si>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</si>
  <si>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</si>
  <si>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</si>
  <si>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</si>
  <si>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</si>
  <si>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</si>
  <si>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</si>
  <si>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</si>
  <si>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</si>
  <si>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</si>
  <si>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</si>
  <si>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</si>
  <si>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</si>
  <si>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</si>
  <si>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</si>
  <si>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</si>
  <si>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</si>
  <si>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</si>
  <si>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</si>
  <si>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</si>
  <si>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</si>
  <si>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</si>
  <si>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</si>
  <si>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</si>
  <si>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</si>
  <si>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</si>
  <si>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</si>
  <si>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</si>
  <si>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</si>
  <si>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</si>
  <si>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</si>
  <si>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</si>
  <si>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</si>
  <si>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</si>
  <si>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</si>
  <si>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</si>
  <si>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</si>
  <si>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</si>
  <si>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</si>
  <si>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</si>
  <si>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</si>
  <si>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</si>
  <si>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</si>
  <si>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</si>
  <si>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</si>
  <si>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</si>
  <si>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</si>
  <si>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</si>
  <si>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</si>
  <si>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</si>
  <si>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</si>
  <si>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</si>
  <si>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</si>
  <si>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</si>
  <si>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</si>
  <si>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</si>
  <si>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</si>
  <si>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</si>
  <si>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</si>
  <si>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</si>
  <si>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</si>
  <si>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</si>
  <si>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</si>
  <si>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</si>
  <si>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</si>
  <si>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</si>
  <si>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</si>
  <si>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</si>
  <si>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</si>
  <si>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</si>
  <si>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</si>
  <si>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</si>
  <si>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</si>
  <si>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</si>
  <si>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</si>
  <si>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</si>
  <si>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</si>
  <si>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</si>
  <si>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</si>
  <si>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</si>
  <si>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</si>
  <si>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</si>
  <si>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</si>
  <si>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</si>
  <si>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</si>
  <si>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</si>
  <si>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</si>
  <si>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</si>
  <si>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</si>
  <si>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</si>
  <si>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</si>
  <si>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</si>
  <si>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</si>
  <si>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</si>
  <si>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</si>
  <si>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</si>
  <si>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</si>
  <si>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</si>
  <si>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</si>
  <si>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</si>
  <si>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</si>
  <si>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</si>
  <si>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</si>
  <si>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</si>
  <si>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</si>
  <si>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</si>
  <si>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</si>
  <si>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</si>
  <si>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</si>
  <si>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</si>
  <si>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</si>
  <si>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</si>
  <si>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</si>
  <si>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</si>
  <si>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</si>
  <si>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</si>
  <si>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</si>
  <si>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</si>
  <si>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</si>
  <si>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</si>
  <si>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</si>
  <si>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</si>
  <si>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</si>
  <si>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</si>
  <si>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</si>
  <si>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</si>
  <si>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</si>
  <si>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</si>
  <si>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</si>
  <si>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</si>
  <si>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</si>
  <si>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</si>
  <si>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</si>
  <si>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</si>
  <si>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</si>
  <si>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</si>
  <si>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</si>
  <si>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</si>
  <si>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</si>
  <si>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</si>
  <si>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</si>
  <si>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</si>
  <si>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</si>
  <si>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</si>
  <si>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</si>
  <si>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</si>
  <si>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</si>
  <si>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</si>
  <si>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</si>
  <si>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</si>
  <si>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</si>
  <si>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</si>
  <si>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</si>
  <si>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</si>
  <si>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</si>
  <si>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</si>
  <si>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</si>
  <si>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</si>
  <si>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</si>
  <si>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</si>
  <si>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</si>
  <si>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</si>
  <si>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</si>
  <si>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</si>
  <si>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</si>
  <si>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</si>
  <si>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</si>
  <si>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</si>
  <si>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</si>
  <si>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</si>
  <si>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</si>
  <si>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</si>
  <si>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</si>
  <si>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</si>
  <si>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</si>
  <si>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</si>
  <si>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</si>
  <si>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</si>
  <si>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</si>
  <si>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</si>
  <si>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</si>
  <si>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</si>
  <si>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</si>
  <si>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</si>
  <si>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</si>
  <si>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</si>
  <si>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</si>
  <si>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</si>
  <si>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</si>
  <si>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</si>
  <si>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</si>
  <si>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</si>
  <si>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</si>
  <si>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</si>
  <si>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</si>
  <si>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</si>
  <si>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</si>
  <si>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</si>
  <si>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</si>
  <si>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</si>
  <si>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</si>
  <si>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</si>
  <si>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</si>
  <si>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</si>
  <si>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</si>
  <si>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</si>
  <si>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</si>
  <si>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</si>
  <si>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</si>
  <si>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</si>
  <si>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</si>
  <si>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</si>
  <si>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</si>
  <si>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</si>
  <si>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</si>
  <si>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</si>
  <si>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</si>
  <si>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</si>
  <si>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</si>
  <si>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</si>
  <si>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</si>
  <si>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</si>
  <si>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</si>
  <si>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</si>
  <si>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</si>
  <si>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</si>
  <si>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</si>
  <si>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</si>
  <si>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</si>
  <si>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</si>
  <si>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</si>
  <si>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</si>
  <si>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</si>
  <si>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</si>
  <si>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</si>
  <si>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</si>
  <si>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</si>
  <si>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</si>
  <si>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</si>
  <si>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</si>
  <si>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</si>
  <si>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</si>
  <si>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</si>
  <si>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</si>
  <si>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</si>
  <si>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</si>
  <si>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</si>
  <si>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</si>
  <si>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</si>
  <si>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</si>
  <si>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</si>
  <si>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</si>
  <si>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</si>
  <si>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</si>
  <si>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</si>
  <si>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</si>
  <si>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</si>
  <si>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</si>
  <si>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</si>
  <si>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</si>
  <si>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</si>
  <si>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</si>
  <si>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</si>
  <si>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</si>
  <si>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</si>
  <si>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</si>
  <si>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</si>
  <si>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</si>
  <si>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</si>
  <si>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</si>
  <si>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</si>
  <si>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</si>
  <si>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</si>
  <si>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</si>
  <si>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</si>
  <si>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</si>
  <si>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</si>
  <si>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</si>
  <si>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</si>
  <si>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</si>
  <si>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</si>
  <si>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</si>
  <si>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</si>
  <si>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</si>
  <si>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</si>
  <si>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</si>
  <si>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</si>
  <si>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</si>
  <si>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</si>
  <si>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</si>
  <si>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</si>
  <si>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</si>
  <si>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</si>
  <si>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</si>
  <si>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</si>
  <si>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</si>
  <si>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</si>
  <si>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</si>
  <si>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</si>
  <si>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</si>
  <si>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</si>
  <si>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</si>
  <si>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</si>
  <si>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</si>
  <si>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</si>
  <si>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</si>
  <si>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</si>
  <si>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</si>
  <si>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</si>
  <si>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</si>
  <si>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</si>
  <si>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</si>
  <si>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</si>
  <si>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</si>
  <si>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</si>
  <si>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</si>
  <si>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</si>
  <si>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</si>
  <si>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</si>
  <si>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</si>
  <si>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</si>
  <si>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</si>
  <si>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</si>
  <si>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</si>
  <si>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</si>
  <si>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</si>
  <si>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</si>
  <si>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</si>
  <si>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</si>
  <si>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</si>
  <si>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</si>
  <si>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</si>
  <si>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</si>
  <si>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</si>
  <si>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</si>
  <si>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</si>
  <si>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</si>
  <si>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</si>
  <si>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</si>
  <si>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</si>
  <si>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</si>
  <si>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</si>
  <si>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</si>
  <si>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</si>
  <si>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</si>
  <si>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</si>
  <si>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</si>
  <si>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</si>
  <si>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</si>
  <si>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</si>
  <si>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</si>
  <si>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</si>
  <si>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</si>
  <si>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</si>
  <si>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</si>
  <si>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</si>
  <si>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</si>
  <si>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</si>
  <si>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</si>
  <si>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</si>
  <si>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</si>
  <si>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</si>
  <si>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</si>
  <si>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</si>
  <si>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</si>
  <si>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</si>
  <si>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</si>
  <si>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</si>
  <si>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</si>
  <si>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</si>
  <si>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</si>
  <si>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</si>
  <si>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</si>
  <si>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</si>
  <si>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</si>
  <si>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</si>
  <si>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</si>
  <si>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</si>
  <si>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</si>
  <si>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</si>
  <si>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</si>
  <si>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</si>
  <si>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</si>
  <si>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</si>
  <si>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</si>
  <si>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</si>
  <si>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</si>
  <si>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</si>
  <si>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</si>
  <si>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</si>
  <si>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</si>
  <si>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</si>
  <si>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</si>
  <si>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</si>
  <si>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</si>
  <si>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</si>
  <si>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</si>
  <si>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</si>
  <si>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</si>
  <si>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</si>
  <si>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</si>
  <si>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</si>
  <si>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</si>
  <si>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</si>
  <si>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</si>
  <si>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</si>
  <si>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</si>
  <si>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</si>
  <si>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</si>
  <si>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</si>
  <si>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</si>
  <si>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</si>
  <si>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</si>
  <si>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</si>
  <si>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</si>
  <si>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</si>
  <si>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</si>
  <si>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</si>
  <si>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</si>
  <si>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</si>
  <si>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</si>
  <si>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</si>
  <si>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</si>
  <si>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</si>
  <si>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</si>
  <si>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</si>
  <si>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</si>
  <si>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</si>
  <si>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</si>
  <si>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</si>
  <si>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</si>
  <si>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</si>
  <si>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</si>
  <si>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</si>
  <si>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</si>
  <si>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</si>
  <si>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</si>
  <si>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</si>
  <si>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</si>
  <si>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</si>
  <si>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</si>
  <si>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</si>
  <si>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</si>
  <si>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</si>
  <si>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</si>
  <si>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</si>
  <si>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</si>
  <si>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</si>
  <si>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</si>
  <si>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</si>
  <si>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</si>
  <si>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</si>
  <si>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</si>
  <si>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</si>
  <si>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</si>
  <si>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</si>
  <si>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</si>
  <si>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</si>
  <si>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</si>
  <si>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</si>
  <si>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</si>
  <si>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</si>
  <si>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</si>
  <si>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</si>
  <si>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</si>
  <si>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</si>
  <si>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</si>
  <si>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</si>
  <si>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</si>
  <si>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</si>
  <si>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</si>
  <si>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</si>
  <si>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</si>
  <si>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</si>
  <si>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</si>
  <si>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</si>
  <si>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</si>
  <si>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</si>
  <si>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</si>
  <si>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</si>
  <si>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</si>
  <si>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</si>
  <si>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</si>
  <si>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</si>
  <si>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</si>
  <si>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</si>
  <si>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</si>
  <si>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</si>
  <si>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</si>
  <si>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</si>
  <si>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</si>
  <si>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</si>
  <si>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</si>
  <si>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</si>
  <si>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</si>
  <si>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</si>
  <si>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</si>
  <si>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</si>
  <si>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</si>
  <si>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</si>
  <si>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</si>
  <si>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</si>
  <si>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</si>
  <si>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</si>
  <si>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</si>
  <si>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</si>
  <si>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</si>
  <si>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</si>
  <si>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</si>
  <si>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</si>
  <si>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</si>
  <si>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</si>
  <si>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</si>
  <si>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</si>
  <si>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</si>
  <si>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</si>
  <si>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</si>
  <si>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</si>
  <si>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</si>
  <si>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</si>
  <si>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</si>
  <si>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</si>
  <si>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</si>
  <si>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</si>
  <si>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</si>
  <si>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</si>
  <si>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</si>
  <si>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</si>
  <si>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</si>
  <si>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</si>
  <si>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</si>
  <si>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</si>
  <si>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</si>
  <si>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</si>
  <si>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</si>
  <si>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</si>
  <si>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</si>
  <si>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</si>
  <si>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</si>
  <si>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</si>
  <si>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</si>
  <si>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</si>
  <si>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</si>
  <si>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</si>
  <si>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</si>
  <si>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</si>
  <si>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</si>
  <si>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</si>
  <si>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</si>
  <si>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</si>
  <si>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</si>
  <si>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</si>
  <si>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</si>
  <si>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</si>
  <si>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</si>
  <si>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</si>
  <si>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</si>
  <si>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</si>
  <si>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</si>
  <si>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</si>
  <si>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</si>
  <si>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</si>
  <si>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</si>
  <si>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</si>
  <si>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</si>
  <si>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</si>
  <si>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</si>
  <si>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</si>
  <si>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</si>
  <si>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</si>
  <si>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</si>
  <si>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</si>
  <si>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</si>
  <si>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</si>
  <si>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</si>
  <si>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</si>
  <si>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</si>
  <si>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</si>
  <si>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</si>
  <si>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</si>
  <si>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</si>
  <si>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</si>
  <si>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</si>
  <si>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</si>
  <si>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</si>
  <si>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</si>
  <si>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</si>
  <si>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</si>
  <si>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</si>
  <si>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</si>
  <si>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</si>
  <si>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</si>
  <si>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</si>
  <si>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</si>
  <si>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</si>
  <si>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</si>
  <si>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</si>
  <si>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</si>
  <si>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</si>
  <si>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</si>
  <si>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</si>
  <si>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</si>
  <si>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</si>
  <si>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</si>
  <si>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</si>
  <si>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</si>
  <si>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</si>
  <si>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</si>
  <si>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</si>
  <si>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</si>
  <si>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</si>
  <si>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</si>
  <si>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</si>
  <si>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</si>
  <si>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</si>
  <si>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</si>
  <si>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</si>
  <si>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</si>
  <si>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</si>
  <si>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</si>
  <si>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</si>
  <si>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</si>
  <si>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</si>
  <si>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</si>
  <si>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</si>
  <si>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</si>
  <si>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</si>
  <si>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</si>
  <si>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</si>
  <si>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</si>
  <si>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</si>
  <si>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</si>
  <si>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</si>
  <si>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</si>
  <si>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</si>
  <si>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</si>
  <si>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</si>
  <si>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</si>
  <si>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</si>
  <si>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</si>
  <si>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</si>
  <si>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</si>
  <si>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</si>
  <si>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</si>
  <si>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</si>
  <si>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</si>
  <si>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</si>
  <si>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</si>
  <si>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</si>
  <si>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</si>
  <si>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</si>
  <si>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</si>
  <si>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</si>
  <si>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</si>
  <si>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</si>
  <si>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</si>
  <si>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</si>
  <si>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</si>
  <si>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</si>
  <si>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</si>
  <si>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</si>
  <si>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</si>
  <si>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</si>
  <si>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</si>
  <si>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</si>
  <si>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</si>
  <si>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</si>
  <si>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</si>
  <si>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</si>
  <si>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</si>
  <si>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</si>
  <si>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</si>
  <si>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</si>
  <si>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</si>
  <si>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</si>
  <si>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</si>
  <si>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</si>
  <si>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</si>
  <si>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</si>
  <si>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</si>
  <si>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</si>
  <si>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</si>
  <si>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</si>
  <si>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</si>
  <si>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</si>
  <si>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</si>
  <si>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</si>
  <si>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</si>
  <si>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</si>
  <si>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</si>
  <si>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</si>
  <si>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</si>
  <si>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</si>
  <si>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</si>
  <si>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</si>
  <si>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</si>
  <si>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</si>
  <si>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</si>
  <si>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</si>
  <si>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</si>
  <si>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</si>
  <si>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</si>
  <si>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</si>
  <si>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</si>
  <si>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</si>
  <si>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</si>
  <si>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</si>
  <si>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</si>
  <si>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</si>
  <si>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</si>
  <si>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</si>
  <si>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</si>
  <si>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</si>
  <si>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</si>
  <si>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</si>
  <si>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</si>
  <si>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</si>
  <si>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</si>
  <si>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</si>
  <si>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</si>
  <si>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</si>
  <si>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</si>
  <si>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</si>
  <si>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</si>
  <si>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</si>
  <si>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</si>
  <si>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</si>
  <si>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</si>
  <si>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</si>
  <si>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</si>
  <si>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</si>
  <si>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</si>
  <si>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</si>
  <si>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</si>
  <si>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</si>
  <si>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</si>
  <si>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</si>
  <si>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</si>
  <si>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</si>
  <si>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</si>
  <si>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</si>
  <si>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</si>
  <si>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</si>
  <si>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</si>
  <si>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</si>
  <si>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</si>
  <si>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</si>
  <si>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</si>
  <si>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</si>
  <si>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</si>
  <si>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</si>
  <si>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</si>
  <si>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</si>
  <si>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</si>
  <si>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</si>
  <si>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</si>
  <si>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</si>
  <si>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</si>
  <si>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</si>
  <si>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</si>
  <si>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</si>
  <si>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</si>
  <si>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</si>
  <si>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</si>
  <si>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</si>
  <si>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</si>
  <si>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</si>
  <si>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</si>
  <si>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</si>
  <si>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</si>
  <si>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</si>
  <si>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</si>
  <si>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</si>
  <si>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</si>
  <si>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</si>
  <si>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</si>
  <si>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</si>
  <si>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</si>
  <si>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</si>
  <si>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</si>
  <si>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</si>
  <si>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</si>
  <si>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</si>
  <si>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</si>
  <si>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</si>
  <si>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</si>
  <si>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</si>
  <si>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</si>
  <si>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</si>
  <si>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</si>
  <si>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</si>
  <si>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</si>
  <si>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</si>
  <si>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</si>
  <si>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</si>
  <si>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</si>
  <si>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</si>
  <si>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</si>
  <si>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</si>
  <si>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</si>
  <si>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</si>
  <si>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</si>
  <si>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</si>
  <si>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</si>
  <si>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</si>
  <si>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</si>
  <si>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</si>
  <si>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</si>
  <si>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</si>
  <si>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</si>
  <si>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</si>
  <si>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</si>
  <si>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</si>
  <si>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</si>
  <si>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</si>
  <si>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</si>
  <si>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</si>
  <si>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</si>
  <si>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</si>
  <si>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</si>
  <si>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</si>
  <si>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</si>
  <si>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</si>
  <si>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</si>
  <si>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</si>
  <si>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</si>
  <si>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</si>
  <si>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</si>
  <si>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</si>
  <si>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</si>
  <si>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</si>
  <si>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</si>
  <si>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</si>
  <si>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</si>
  <si>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</si>
  <si>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</si>
  <si>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</si>
  <si>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</si>
  <si>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</si>
  <si>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</si>
  <si>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</si>
  <si>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</si>
  <si>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</si>
  <si>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</si>
  <si>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</si>
  <si>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</si>
  <si>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</si>
  <si>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</si>
  <si>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</si>
  <si>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</si>
  <si>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</si>
  <si>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</si>
  <si>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</si>
  <si>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</si>
  <si>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</si>
  <si>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</si>
  <si>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</si>
  <si>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</si>
  <si>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</si>
  <si>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</si>
  <si>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</si>
  <si>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</si>
  <si>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</si>
  <si>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</si>
  <si>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</si>
  <si>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</si>
  <si>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</si>
  <si>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</si>
  <si>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</si>
  <si>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</si>
  <si>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</si>
  <si>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</si>
  <si>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</si>
  <si>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</si>
  <si>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</si>
  <si>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</si>
  <si>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</si>
  <si>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</si>
  <si>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</si>
  <si>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</si>
  <si>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</si>
  <si>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</si>
  <si>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</si>
  <si>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</si>
  <si>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</si>
  <si>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</si>
  <si>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</si>
  <si>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</si>
  <si>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</si>
  <si>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</si>
  <si>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</si>
  <si>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</si>
  <si>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</si>
  <si>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</si>
  <si>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</si>
  <si>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</si>
  <si>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</si>
  <si>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</si>
  <si>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</si>
  <si>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</si>
  <si>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</si>
  <si>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</si>
  <si>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</si>
  <si>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</si>
  <si>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</si>
  <si>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</si>
  <si>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</si>
  <si>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</si>
  <si>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</si>
  <si>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</si>
  <si>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</si>
  <si>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</si>
  <si>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</si>
  <si>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</si>
  <si>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</si>
  <si>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</si>
  <si>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</si>
  <si>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</si>
  <si>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</si>
  <si>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</si>
  <si>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</si>
  <si>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</si>
  <si>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</si>
  <si>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</si>
  <si>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</si>
  <si>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</si>
  <si>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</si>
  <si>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</si>
  <si>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</si>
  <si>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</si>
  <si>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</si>
  <si>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</si>
  <si>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</si>
  <si>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</si>
  <si>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</si>
  <si>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</si>
  <si>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</si>
  <si>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</si>
  <si>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</si>
  <si>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</si>
  <si>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</si>
  <si>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</si>
  <si>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</si>
  <si>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</si>
  <si>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</si>
  <si>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</si>
  <si>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</si>
  <si>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</si>
  <si>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</si>
  <si>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</si>
  <si>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</si>
  <si>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</si>
  <si>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</si>
  <si>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</si>
  <si>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</si>
  <si>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</si>
  <si>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</si>
  <si>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</si>
  <si>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</si>
  <si>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</si>
  <si>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</si>
  <si>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</si>
  <si>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</si>
  <si>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</si>
  <si>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</si>
  <si>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</si>
  <si>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</si>
  <si>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</si>
  <si>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</si>
  <si>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</si>
  <si>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</si>
  <si>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</si>
  <si>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</si>
  <si>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</si>
  <si>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</si>
  <si>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</si>
  <si>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</si>
  <si>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</si>
  <si>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</si>
  <si>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</si>
  <si>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</si>
  <si>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</si>
  <si>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</si>
  <si>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</si>
  <si>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</si>
  <si>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</si>
  <si>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</si>
  <si>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</si>
  <si>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</si>
  <si>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</si>
  <si>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</si>
  <si>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</si>
  <si>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</si>
  <si>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</si>
  <si>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</si>
  <si>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</si>
  <si>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</si>
  <si>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</si>
  <si>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</si>
  <si>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</si>
  <si>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</si>
  <si>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</si>
  <si>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</si>
  <si>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</si>
  <si>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</si>
  <si>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</si>
  <si>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</si>
  <si>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</si>
  <si>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</si>
  <si>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</si>
  <si>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</si>
  <si>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</si>
  <si>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</si>
  <si>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</si>
  <si>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</si>
  <si>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</si>
  <si>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</si>
  <si>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</si>
  <si>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</si>
  <si>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</si>
  <si>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</si>
  <si>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</si>
  <si>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</si>
  <si>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</si>
  <si>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</si>
  <si>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</si>
  <si>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</si>
  <si>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</si>
  <si>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</si>
  <si>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</si>
  <si>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</si>
  <si>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</si>
  <si>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</si>
  <si>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</si>
  <si>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</si>
  <si>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</si>
  <si>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</si>
  <si>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</si>
  <si>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</si>
  <si>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</si>
  <si>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</si>
  <si>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</si>
  <si>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</si>
  <si>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</si>
  <si>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</si>
  <si>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</si>
  <si>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</si>
  <si>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</si>
  <si>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</si>
  <si>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</si>
  <si>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</si>
  <si>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</si>
  <si>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</si>
  <si>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</si>
  <si>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</si>
  <si>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</si>
  <si>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</si>
  <si>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</si>
  <si>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</si>
  <si>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</si>
  <si>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</si>
  <si>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</si>
  <si>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</si>
  <si>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</si>
  <si>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</si>
  <si>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</si>
  <si>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</si>
  <si>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</si>
  <si>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</si>
  <si>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</si>
  <si>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</si>
  <si>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</si>
  <si>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</si>
  <si>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</si>
  <si>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</si>
  <si>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</si>
  <si>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</si>
  <si>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</si>
  <si>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</si>
  <si>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</si>
  <si>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</si>
  <si>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</si>
  <si>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</si>
  <si>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</si>
  <si>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</si>
  <si>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</si>
  <si>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</si>
  <si>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</si>
  <si>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</si>
  <si>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</si>
  <si>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</si>
  <si>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</si>
  <si>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</si>
  <si>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</si>
  <si>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</si>
  <si>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</si>
  <si>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</si>
  <si>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</si>
  <si>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</si>
  <si>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</si>
  <si>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</si>
  <si>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</si>
  <si>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</si>
  <si>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</si>
  <si>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</si>
  <si>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</si>
  <si>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</si>
  <si>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</si>
  <si>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</si>
  <si>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</si>
  <si>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</si>
  <si>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</si>
  <si>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</si>
  <si>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</si>
  <si>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</si>
  <si>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</si>
  <si>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</si>
  <si>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</si>
  <si>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</si>
  <si>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</si>
  <si>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</si>
  <si>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</si>
  <si>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</si>
  <si>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</si>
  <si>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</si>
  <si>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</si>
  <si>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</si>
  <si>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</si>
  <si>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</si>
  <si>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</si>
  <si>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</si>
  <si>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</si>
  <si>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</si>
  <si>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</si>
  <si>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</si>
  <si>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</si>
  <si>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</si>
  <si>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</si>
  <si>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</si>
  <si>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</si>
  <si>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</si>
  <si>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</si>
  <si>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</si>
  <si>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</si>
  <si>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</si>
  <si>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</si>
  <si>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</si>
  <si>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</si>
  <si>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</si>
  <si>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</si>
  <si>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</si>
  <si>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</si>
  <si>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</si>
  <si>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</si>
  <si>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</si>
  <si>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</si>
  <si>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</si>
  <si>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</si>
  <si>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</si>
  <si>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</si>
  <si>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</si>
  <si>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</si>
  <si>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</si>
  <si>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</si>
  <si>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</si>
  <si>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</si>
  <si>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</si>
  <si>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</si>
  <si>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</si>
  <si>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</si>
  <si>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</si>
  <si>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</si>
  <si>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</si>
  <si>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</si>
  <si>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</si>
  <si>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</si>
  <si>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</si>
  <si>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</si>
  <si>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</si>
  <si>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</si>
  <si>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</si>
  <si>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</si>
  <si>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</si>
  <si>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</si>
  <si>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</si>
  <si>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</si>
  <si>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</si>
  <si>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</si>
  <si>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</si>
  <si>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</si>
  <si>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</si>
  <si>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</si>
  <si>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</si>
  <si>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</si>
  <si>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</si>
  <si>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</si>
  <si>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</si>
  <si>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</si>
  <si>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</si>
  <si>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</si>
  <si>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</si>
  <si>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</si>
  <si>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</si>
  <si>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</si>
  <si>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</si>
  <si>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</si>
  <si>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</si>
  <si>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</si>
  <si>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</si>
  <si>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</si>
  <si>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</si>
  <si>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</si>
  <si>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</si>
  <si>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</si>
  <si>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</si>
  <si>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</si>
  <si>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</si>
  <si>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</si>
  <si>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</si>
  <si>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</si>
  <si>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</si>
  <si>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</si>
  <si>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</si>
  <si>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</si>
  <si>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</si>
  <si>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</si>
  <si>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</si>
  <si>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</si>
  <si>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</si>
  <si>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</si>
  <si>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</si>
  <si>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</si>
  <si>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</si>
  <si>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</si>
  <si>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</si>
  <si>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</si>
  <si>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</si>
  <si>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</si>
  <si>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</si>
  <si>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</si>
  <si>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</si>
  <si>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</si>
  <si>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</si>
  <si>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</si>
  <si>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</si>
  <si>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</si>
  <si>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</si>
  <si>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</si>
  <si>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</si>
  <si>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</si>
  <si>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</si>
  <si>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</si>
  <si>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</si>
  <si>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</si>
  <si>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</si>
  <si>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</si>
  <si>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</si>
  <si>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</si>
  <si>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</si>
  <si>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</si>
  <si>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</si>
  <si>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</si>
  <si>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</si>
  <si>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</si>
  <si>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</si>
  <si>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</si>
  <si>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</si>
  <si>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</si>
  <si>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</si>
  <si>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</si>
  <si>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</si>
  <si>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</si>
  <si>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</si>
  <si>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</si>
  <si>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</si>
  <si>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</si>
  <si>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</si>
  <si>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</si>
  <si>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</si>
  <si>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</si>
  <si>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</si>
  <si>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</si>
  <si>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</si>
  <si>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</si>
  <si>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</si>
  <si>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</si>
  <si>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</si>
  <si>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</si>
  <si>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</si>
  <si>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</si>
  <si>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</si>
  <si>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</si>
  <si>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</si>
  <si>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</si>
  <si>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</si>
  <si>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</si>
  <si>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</si>
  <si>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</si>
  <si>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</si>
  <si>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</si>
  <si>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</si>
  <si>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</si>
  <si>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</si>
  <si>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</si>
  <si>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</si>
  <si>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</si>
  <si>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</si>
  <si>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</si>
  <si>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</si>
  <si>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</si>
  <si>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</si>
  <si>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</si>
  <si>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</si>
  <si>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</si>
  <si>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</si>
  <si>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</si>
  <si>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</si>
  <si>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</si>
  <si>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</si>
  <si>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</si>
  <si>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</si>
  <si>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</si>
  <si>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</si>
  <si>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</si>
  <si>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</si>
  <si>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</si>
  <si>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</si>
  <si>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</si>
  <si>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</si>
  <si>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</si>
  <si>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</si>
  <si>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</si>
  <si>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</si>
  <si>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</si>
  <si>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</si>
  <si>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</si>
  <si>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</si>
  <si>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</si>
  <si>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</si>
  <si>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</si>
  <si>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</si>
  <si>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</si>
  <si>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</si>
  <si>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</si>
  <si>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</si>
  <si>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</si>
  <si>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</si>
  <si>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</si>
  <si>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</si>
  <si>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</si>
  <si>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</si>
  <si>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</si>
  <si>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</si>
  <si>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</si>
  <si>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</si>
  <si>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</si>
  <si>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</si>
  <si>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</si>
  <si>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</si>
  <si>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</si>
  <si>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</si>
  <si>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</si>
  <si>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</si>
  <si>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</si>
  <si>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</si>
  <si>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</si>
  <si>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</si>
  <si>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</si>
  <si>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</si>
  <si>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</si>
  <si>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</si>
  <si>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</si>
  <si>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</si>
  <si>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</si>
  <si>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</si>
  <si>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</si>
  <si>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</si>
  <si>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</si>
  <si>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</si>
  <si>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</si>
  <si>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</si>
  <si>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</si>
  <si>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</si>
  <si>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</si>
  <si>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</si>
  <si>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</si>
  <si>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</si>
  <si>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</si>
  <si>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</si>
  <si>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</si>
  <si>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</si>
  <si>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</si>
  <si>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</si>
  <si>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</si>
  <si>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</si>
  <si>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</si>
  <si>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</si>
  <si>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</si>
  <si>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</si>
  <si>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</si>
  <si>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</si>
  <si>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</si>
  <si>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</si>
  <si>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</si>
  <si>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</si>
  <si>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</si>
  <si>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</si>
  <si>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</si>
  <si>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</si>
  <si>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</si>
  <si>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</si>
  <si>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</si>
  <si>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</si>
  <si>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</si>
  <si>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</si>
  <si>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</si>
  <si>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</si>
  <si>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</si>
  <si>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</si>
  <si>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</si>
  <si>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</si>
  <si>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</si>
  <si>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</si>
  <si>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</si>
  <si>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</si>
  <si>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</si>
  <si>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</si>
  <si>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</si>
  <si>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</si>
  <si>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</si>
  <si>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</si>
  <si>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</si>
  <si>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</si>
  <si>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</si>
  <si>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</si>
  <si>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</si>
  <si>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</si>
  <si>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</si>
  <si>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</si>
  <si>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</si>
  <si>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</si>
  <si>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</si>
  <si>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</si>
  <si>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</si>
  <si>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</si>
  <si>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</si>
  <si>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</si>
  <si>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</si>
  <si>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</si>
  <si>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</si>
  <si>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</si>
  <si>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</si>
  <si>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</si>
  <si>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</si>
  <si>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</si>
  <si>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</si>
  <si>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</si>
  <si>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</si>
  <si>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</si>
  <si>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</si>
  <si>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</si>
  <si>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</si>
  <si>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</si>
  <si>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</si>
  <si>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</si>
  <si>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</si>
  <si>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</si>
  <si>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</si>
  <si>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</si>
  <si>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</si>
  <si>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</si>
  <si>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</si>
  <si>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</si>
  <si>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</si>
  <si>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</si>
  <si>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</si>
  <si>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</si>
  <si>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</si>
  <si>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</si>
  <si>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</si>
  <si>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</si>
  <si>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</si>
  <si>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</si>
  <si>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</si>
  <si>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</si>
  <si>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</si>
  <si>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</si>
  <si>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</si>
  <si>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</si>
  <si>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</si>
  <si>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</si>
  <si>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</si>
  <si>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</si>
  <si>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</si>
  <si>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</si>
  <si>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</si>
  <si>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</si>
  <si>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</si>
  <si>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</si>
  <si>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</si>
  <si>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</si>
  <si>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</si>
  <si>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</si>
  <si>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</si>
  <si>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</si>
  <si>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</si>
  <si>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</si>
  <si>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</si>
  <si>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</si>
  <si>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</si>
  <si>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</si>
  <si>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</si>
  <si>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</si>
  <si>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</si>
  <si>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</si>
  <si>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</si>
  <si>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</si>
  <si>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</si>
  <si>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</si>
  <si>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</si>
  <si>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</si>
  <si>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</si>
  <si>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</si>
  <si>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</si>
  <si>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</si>
  <si>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</si>
  <si>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</si>
  <si>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</si>
  <si>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</si>
  <si>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</si>
  <si>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</si>
  <si>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</si>
  <si>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</si>
  <si>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</si>
  <si>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</si>
  <si>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</si>
  <si>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</si>
  <si>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</si>
  <si>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</si>
  <si>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</si>
  <si>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</si>
  <si>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</si>
  <si>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</si>
  <si>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</si>
  <si>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</si>
  <si>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</si>
  <si>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</si>
  <si>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</si>
  <si>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</si>
  <si>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</si>
  <si>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</si>
  <si>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</si>
  <si>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</si>
  <si>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</si>
  <si>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</si>
  <si>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</si>
  <si>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</si>
  <si>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</si>
  <si>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</si>
  <si>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</si>
  <si>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</si>
  <si>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</si>
  <si>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</si>
  <si>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</si>
  <si>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</si>
  <si>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</si>
  <si>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</si>
  <si>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</si>
  <si>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</si>
  <si>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</si>
  <si>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</si>
  <si>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</si>
  <si>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</si>
  <si>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</si>
  <si>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</si>
  <si>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</si>
  <si>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</si>
  <si>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</si>
  <si>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</si>
  <si>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</si>
  <si>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</si>
  <si>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</si>
  <si>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</si>
  <si>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</si>
  <si>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</si>
  <si>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</si>
  <si>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</si>
  <si>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</si>
  <si>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</si>
  <si>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</si>
  <si>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</si>
  <si>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</si>
  <si>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</si>
  <si>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</si>
  <si>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</si>
  <si>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</si>
  <si>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</si>
  <si>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</si>
  <si>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</si>
  <si>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</si>
  <si>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</si>
  <si>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</si>
  <si>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</si>
  <si>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</si>
  <si>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</si>
  <si>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</si>
  <si>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</si>
  <si>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</si>
  <si>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</si>
  <si>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</si>
  <si>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</si>
  <si>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</si>
  <si>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</si>
  <si>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</si>
  <si>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</si>
  <si>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</si>
  <si>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</si>
  <si>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</si>
  <si>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</si>
  <si>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</si>
  <si>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</si>
  <si>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</si>
  <si>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</si>
  <si>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</si>
  <si>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</si>
  <si>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</si>
  <si>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</si>
  <si>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</si>
  <si>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</si>
  <si>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</si>
  <si>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</si>
  <si>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</si>
  <si>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</si>
  <si>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</si>
  <si>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</si>
  <si>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</si>
  <si>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</si>
  <si>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</si>
  <si>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</si>
  <si>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</si>
  <si>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</si>
  <si>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</si>
  <si>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</si>
  <si>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</si>
  <si>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</si>
  <si>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</si>
  <si>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</si>
  <si>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</si>
  <si>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</si>
  <si>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</si>
  <si>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</si>
  <si>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</si>
  <si>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</si>
  <si>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</si>
  <si>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</si>
  <si>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</si>
  <si>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</si>
  <si>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</si>
  <si>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</si>
  <si>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</si>
  <si>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</si>
  <si>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</si>
  <si>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</si>
  <si>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</si>
  <si>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</si>
  <si>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</si>
  <si>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</si>
  <si>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</si>
  <si>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</si>
  <si>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</si>
  <si>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</si>
  <si>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</si>
  <si>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</si>
  <si>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</si>
  <si>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</si>
  <si>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</si>
  <si>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</si>
  <si>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</si>
  <si>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</si>
  <si>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</si>
  <si>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</si>
  <si>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</si>
  <si>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</si>
  <si>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</si>
  <si>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</si>
  <si>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</si>
  <si>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</si>
  <si>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</si>
  <si>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</si>
  <si>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</si>
  <si>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</si>
  <si>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</si>
  <si>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</si>
  <si>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</si>
  <si>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</si>
  <si>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</si>
  <si>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</si>
  <si>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</si>
  <si>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</si>
  <si>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</si>
  <si>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</si>
  <si>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</si>
  <si>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</si>
  <si>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</si>
  <si>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</si>
  <si>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</si>
  <si>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</si>
  <si>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</si>
  <si>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</si>
  <si>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</si>
  <si>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</si>
  <si>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</si>
  <si>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</si>
  <si>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</si>
  <si>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</si>
  <si>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</si>
  <si>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</si>
  <si>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</si>
  <si>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</si>
  <si>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</si>
  <si>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</si>
  <si>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</si>
  <si>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</si>
  <si>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</si>
  <si>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</si>
  <si>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</si>
  <si>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</si>
  <si>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</si>
  <si>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</si>
  <si>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</si>
  <si>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</si>
  <si>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</si>
  <si>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</si>
  <si>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</si>
  <si>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</si>
  <si>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</si>
  <si>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</si>
  <si>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</si>
  <si>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</si>
  <si>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</si>
  <si>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</si>
  <si>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</si>
  <si>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</si>
  <si>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</si>
  <si>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</si>
  <si>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</si>
  <si>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</si>
  <si>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</si>
  <si>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</si>
  <si>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</si>
  <si>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</si>
  <si>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</si>
  <si>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</si>
  <si>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</si>
  <si>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</si>
  <si>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</si>
  <si>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</si>
  <si>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</si>
  <si>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</si>
  <si>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</si>
  <si>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</si>
  <si>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</si>
  <si>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</si>
  <si>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</si>
  <si>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</si>
  <si>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</si>
  <si>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</si>
  <si>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</si>
  <si>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</si>
  <si>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</si>
  <si>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</si>
  <si>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</si>
  <si>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</si>
  <si>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</si>
  <si>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</si>
  <si>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</si>
  <si>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</si>
  <si>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</si>
  <si>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</si>
  <si>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</si>
  <si>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</si>
  <si>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</si>
  <si>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</si>
  <si>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</si>
  <si>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</si>
  <si>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</si>
  <si>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</si>
  <si>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</si>
  <si>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</si>
  <si>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</si>
  <si>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</si>
  <si>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</si>
  <si>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</si>
  <si>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</si>
  <si>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</si>
  <si>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</si>
  <si>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</si>
  <si>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</si>
  <si>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</si>
  <si>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</si>
  <si>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</si>
  <si>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</si>
  <si>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</si>
  <si>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</si>
  <si>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</si>
  <si>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</si>
  <si>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</si>
  <si>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</si>
  <si>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</si>
  <si>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</si>
  <si>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</si>
  <si>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</si>
  <si>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</si>
  <si>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</si>
  <si>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</si>
  <si>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</si>
  <si>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</si>
  <si>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</si>
  <si>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</si>
  <si>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</si>
  <si>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</si>
  <si>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</si>
  <si>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</si>
  <si>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</si>
  <si>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</si>
  <si>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</si>
  <si>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</si>
  <si>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</si>
  <si>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</si>
  <si>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</si>
  <si>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</si>
  <si>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</si>
  <si>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</si>
  <si>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</si>
  <si>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</si>
  <si>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</si>
  <si>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</si>
  <si>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</si>
  <si>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</si>
  <si>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</si>
  <si>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</si>
  <si>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</si>
  <si>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</si>
  <si>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</si>
  <si>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</si>
  <si>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</si>
  <si>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</si>
  <si>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</si>
  <si>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</si>
  <si>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</si>
  <si>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</si>
  <si>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</si>
  <si>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</si>
  <si>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</si>
  <si>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</si>
  <si>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</si>
  <si>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</si>
  <si>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</si>
  <si>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</si>
  <si>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</si>
  <si>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</si>
  <si>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</si>
  <si>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</si>
  <si>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</si>
  <si>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</si>
  <si>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</si>
  <si>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</si>
  <si>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</si>
  <si>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</si>
  <si>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</si>
  <si>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</si>
  <si>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</si>
  <si>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</si>
  <si>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</si>
  <si>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</si>
  <si>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</si>
  <si>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</si>
  <si>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</si>
  <si>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</si>
  <si>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</si>
  <si>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</si>
  <si>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</si>
  <si>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</si>
  <si>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</si>
  <si>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</si>
  <si>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</si>
  <si>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</si>
  <si>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</si>
  <si>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</si>
  <si>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</si>
  <si>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</si>
  <si>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</si>
  <si>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</si>
  <si>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</si>
  <si>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</si>
  <si>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</si>
  <si>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</si>
  <si>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</si>
  <si>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</si>
  <si>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</si>
  <si>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</si>
  <si>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</si>
  <si>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</si>
  <si>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</si>
  <si>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</si>
  <si>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</si>
  <si>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</si>
  <si>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</si>
  <si>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</si>
  <si>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</si>
  <si>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</si>
  <si>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</si>
  <si>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</si>
  <si>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</si>
  <si>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</si>
  <si>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</si>
  <si>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</si>
  <si>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</si>
  <si>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</si>
  <si>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</si>
  <si>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</si>
  <si>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</si>
  <si>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</si>
  <si>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</si>
  <si>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</si>
  <si>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</si>
  <si>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</si>
  <si>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</si>
  <si>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</si>
  <si>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</si>
  <si>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</si>
  <si>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</si>
  <si>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</si>
  <si>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</si>
  <si>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</si>
  <si>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</si>
  <si>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</si>
  <si>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</si>
  <si>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</si>
  <si>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</si>
  <si>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</si>
  <si>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</si>
  <si>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</si>
  <si>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</si>
  <si>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</si>
  <si>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</si>
  <si>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</si>
  <si>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</si>
  <si>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</si>
  <si>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</si>
  <si>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</si>
  <si>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</si>
  <si>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</si>
  <si>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</si>
  <si>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</si>
  <si>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</si>
  <si>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</si>
  <si>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</si>
  <si>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</si>
  <si>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</si>
  <si>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</si>
  <si>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</si>
  <si>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</si>
  <si>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</si>
  <si>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</si>
  <si>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</si>
  <si>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</si>
  <si>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</si>
  <si>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</si>
  <si>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</si>
  <si>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</si>
  <si>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</si>
  <si>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</si>
  <si>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</si>
  <si>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</si>
  <si>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</si>
  <si>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</si>
  <si>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</si>
  <si>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</si>
  <si>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</si>
  <si>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</si>
  <si>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</si>
  <si>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</si>
  <si>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</si>
  <si>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</si>
  <si>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</si>
  <si>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</si>
  <si>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</si>
  <si>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</si>
  <si>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</si>
  <si>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</si>
  <si>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</si>
  <si>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</si>
  <si>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</si>
  <si>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</si>
  <si>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</si>
  <si>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</si>
  <si>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</si>
  <si>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</si>
  <si>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</si>
  <si>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</si>
  <si>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</si>
  <si>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</si>
  <si>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</si>
  <si>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</si>
  <si>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</si>
  <si>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</si>
  <si>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</si>
  <si>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</si>
  <si>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</si>
  <si>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</si>
  <si>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</si>
  <si>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</si>
  <si>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</si>
  <si>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</si>
  <si>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</si>
  <si>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</si>
  <si>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</si>
  <si>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</si>
  <si>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</si>
  <si>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</si>
  <si>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</si>
  <si>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</si>
  <si>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</si>
  <si>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</si>
  <si>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</si>
  <si>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</si>
  <si>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</si>
  <si>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</si>
  <si>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</si>
  <si>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</si>
  <si>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</si>
  <si>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</si>
  <si>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</si>
  <si>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</si>
  <si>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</si>
  <si>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</si>
  <si>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</si>
  <si>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</si>
  <si>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</si>
  <si>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</si>
  <si>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</si>
  <si>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</si>
  <si>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</si>
  <si>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</si>
  <si>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</si>
  <si>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</si>
  <si>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</si>
  <si>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</si>
  <si>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</si>
  <si>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</si>
  <si>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</si>
  <si>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</si>
  <si>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</si>
  <si>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</si>
  <si>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</si>
  <si>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</si>
  <si>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</si>
  <si>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</si>
  <si>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</si>
  <si>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</si>
  <si>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</si>
  <si>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</si>
  <si>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</si>
  <si>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</si>
  <si>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</si>
  <si>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</si>
  <si>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</si>
  <si>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</si>
  <si>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</si>
  <si>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</si>
  <si>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</si>
  <si>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</si>
  <si>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</si>
  <si>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</si>
  <si>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</si>
  <si>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</si>
  <si>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</si>
  <si>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</si>
  <si>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</si>
  <si>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</si>
  <si>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</si>
  <si>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</si>
  <si>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</si>
  <si>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</si>
  <si>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</si>
  <si>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</si>
  <si>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</si>
  <si>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</si>
  <si>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</si>
  <si>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</si>
  <si>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</si>
  <si>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</si>
  <si>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</si>
  <si>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</si>
  <si>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</si>
  <si>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</si>
  <si>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</si>
  <si>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</si>
  <si>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</si>
  <si>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</si>
  <si>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</si>
  <si>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</si>
  <si>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</si>
  <si>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</si>
  <si>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</si>
  <si>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</si>
  <si>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</si>
  <si>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</si>
  <si>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</si>
  <si>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</si>
  <si>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</si>
  <si>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</si>
  <si>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</si>
  <si>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</si>
  <si>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</si>
  <si>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</si>
  <si>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</si>
  <si>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</si>
  <si>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</si>
  <si>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</si>
  <si>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</si>
  <si>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</si>
  <si>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</si>
  <si>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</si>
  <si>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</si>
  <si>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</si>
  <si>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</si>
  <si>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</si>
  <si>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</si>
  <si>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</si>
  <si>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</si>
  <si>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</si>
  <si>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</si>
  <si>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</si>
  <si>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</si>
  <si>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</si>
  <si>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</si>
  <si>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</si>
  <si>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</si>
  <si>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</si>
  <si>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</si>
  <si>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</si>
  <si>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</si>
  <si>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</si>
  <si>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</si>
  <si>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</si>
  <si>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</si>
  <si>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</si>
  <si>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</si>
  <si>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</si>
  <si>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</si>
  <si>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</si>
  <si>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</si>
  <si>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</si>
  <si>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</si>
  <si>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</si>
  <si>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</si>
  <si>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</si>
  <si>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</si>
  <si>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</si>
  <si>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</si>
  <si>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</si>
  <si>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</si>
  <si>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</si>
  <si>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</si>
  <si>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</si>
  <si>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</si>
  <si>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</si>
  <si>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</si>
  <si>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</si>
  <si>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</si>
  <si>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</si>
  <si>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</si>
  <si>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</si>
  <si>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</si>
  <si>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</si>
  <si>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</si>
  <si>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</si>
  <si>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</si>
  <si>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</si>
  <si>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</si>
  <si>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</si>
  <si>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</si>
  <si>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</si>
  <si>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</si>
  <si>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</si>
  <si>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</si>
  <si>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</si>
  <si>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</si>
  <si>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</si>
  <si>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</si>
  <si>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</si>
  <si>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</si>
  <si>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</si>
  <si>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</si>
  <si>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</si>
  <si>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</si>
  <si>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</si>
  <si>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</si>
  <si>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</si>
  <si>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</si>
  <si>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</si>
  <si>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</si>
  <si>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</si>
  <si>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</si>
  <si>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</si>
  <si>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</si>
  <si>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</si>
  <si>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</si>
  <si>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</si>
  <si>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</si>
  <si>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</si>
  <si>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</si>
  <si>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</si>
  <si>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</si>
  <si>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</si>
  <si>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</si>
  <si>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</si>
  <si>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</si>
  <si>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</si>
  <si>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</si>
  <si>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</si>
  <si>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</si>
  <si>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</si>
  <si>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</si>
  <si>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</si>
  <si>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</si>
  <si>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</si>
  <si>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</si>
  <si>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</si>
  <si>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</si>
  <si>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</si>
  <si>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</si>
  <si>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</si>
  <si>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</si>
  <si>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</si>
  <si>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</si>
  <si>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</si>
  <si>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</si>
  <si>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</si>
  <si>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</si>
  <si>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</si>
  <si>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</si>
  <si>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</si>
  <si>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</si>
  <si>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</si>
  <si>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</si>
  <si>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</si>
  <si>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</si>
  <si>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</si>
  <si>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</si>
  <si>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</si>
  <si>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</si>
  <si>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</si>
  <si>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</si>
  <si>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</si>
  <si>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</si>
  <si>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</si>
  <si>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</si>
  <si>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</si>
  <si>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</si>
  <si>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</si>
  <si>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</si>
  <si>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</si>
  <si>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</si>
  <si>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</si>
  <si>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</si>
  <si>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</si>
  <si>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</si>
  <si>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</si>
  <si>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</si>
  <si>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</si>
  <si>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</si>
  <si>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</si>
  <si>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</si>
  <si>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</si>
  <si>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</si>
  <si>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</si>
  <si>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</si>
  <si>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</si>
  <si>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</si>
  <si>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</si>
  <si>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</si>
  <si>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</si>
  <si>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</si>
  <si>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</si>
  <si>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</si>
  <si>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</si>
  <si>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</si>
  <si>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</si>
  <si>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</si>
  <si>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</si>
  <si>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</si>
  <si>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</si>
  <si>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</si>
  <si>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</si>
  <si>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</si>
  <si>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</si>
  <si>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</si>
  <si>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</si>
  <si>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</si>
  <si>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</si>
  <si>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</si>
  <si>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</si>
  <si>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</si>
  <si>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</si>
  <si>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</si>
  <si>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</si>
  <si>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</si>
  <si>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</si>
  <si>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</si>
  <si>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</si>
  <si>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</si>
  <si>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</si>
  <si>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</si>
  <si>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</si>
  <si>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</si>
  <si>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</si>
  <si>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</si>
  <si>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</si>
  <si>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</si>
  <si>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</si>
  <si>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</si>
  <si>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</si>
  <si>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</si>
  <si>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</si>
  <si>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</si>
  <si>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</si>
  <si>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</si>
  <si>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</si>
  <si>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</si>
  <si>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</si>
  <si>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</si>
  <si>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</si>
  <si>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</si>
  <si>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</si>
  <si>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</si>
  <si>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</si>
  <si>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</si>
  <si>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</si>
  <si>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</si>
  <si>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</si>
  <si>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</si>
  <si>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</si>
  <si>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</si>
  <si>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</si>
  <si>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</si>
  <si>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</si>
  <si>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</si>
  <si>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</si>
  <si>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</si>
  <si>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</si>
  <si>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</si>
  <si>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</si>
  <si>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</si>
  <si>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</si>
  <si>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</si>
  <si>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</si>
  <si>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</si>
  <si>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</si>
  <si>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</si>
  <si>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</si>
  <si>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</si>
  <si>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</si>
  <si>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</si>
  <si>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</si>
  <si>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</si>
  <si>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</si>
  <si>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</si>
  <si>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</si>
  <si>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</si>
  <si>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</si>
  <si>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</si>
  <si>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</si>
  <si>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</si>
  <si>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</si>
  <si>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</si>
  <si>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</si>
  <si>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</si>
  <si>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</si>
  <si>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</si>
  <si>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</si>
  <si>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</si>
  <si>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</si>
  <si>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</si>
  <si>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</si>
  <si>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</si>
  <si>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</si>
  <si>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</si>
  <si>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</si>
  <si>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</si>
  <si>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</si>
  <si>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</si>
  <si>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</si>
  <si>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</si>
  <si>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</si>
  <si>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</si>
  <si>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</si>
  <si>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</si>
  <si>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</si>
  <si>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</si>
  <si>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</si>
  <si>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</si>
  <si>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</si>
  <si>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</si>
  <si>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</si>
  <si>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</si>
  <si>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</si>
  <si>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</si>
  <si>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</si>
  <si>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</si>
  <si>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</si>
  <si>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</si>
  <si>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</si>
  <si>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</si>
  <si>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</si>
  <si>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</si>
  <si>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</si>
  <si>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</si>
  <si>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</si>
  <si>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</si>
  <si>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</si>
  <si>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</si>
  <si>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</si>
  <si>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</si>
  <si>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</si>
  <si>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</si>
  <si>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</si>
  <si>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</si>
  <si>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</si>
  <si>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</si>
  <si>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</si>
  <si>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</si>
  <si>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</si>
  <si>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</si>
  <si>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</si>
  <si>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</si>
  <si>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</si>
  <si>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</si>
  <si>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</si>
  <si>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</si>
  <si>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</si>
  <si>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</si>
  <si>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</si>
  <si>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</si>
  <si>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</si>
  <si>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</si>
  <si>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</si>
  <si>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</si>
  <si>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</si>
  <si>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</si>
  <si>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</si>
  <si>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</si>
  <si>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</si>
  <si>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</si>
  <si>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</si>
  <si>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</si>
  <si>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</si>
  <si>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</si>
  <si>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</si>
  <si>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</si>
  <si>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</si>
  <si>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</si>
  <si>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</si>
  <si>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</si>
  <si>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</si>
  <si>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</si>
  <si>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</si>
  <si>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</si>
  <si>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</si>
  <si>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</si>
  <si>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</si>
  <si>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</si>
  <si>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</si>
  <si>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</si>
  <si>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</si>
  <si>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</si>
  <si>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</si>
  <si>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</si>
  <si>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</si>
  <si>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</si>
  <si>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</si>
  <si>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</si>
  <si>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</si>
  <si>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</si>
  <si>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</si>
  <si>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</si>
  <si>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</si>
  <si>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</si>
  <si>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</si>
  <si>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</si>
  <si>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</si>
  <si>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</si>
  <si>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</si>
  <si>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</si>
  <si>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</si>
  <si>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</si>
  <si>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</si>
  <si>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</si>
  <si>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</si>
  <si>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</si>
  <si>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</si>
  <si>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</si>
  <si>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</si>
  <si>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</si>
  <si>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</si>
  <si>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</si>
  <si>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</si>
  <si>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</si>
  <si>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</si>
  <si>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</si>
  <si>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</si>
  <si>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</si>
  <si>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</si>
  <si>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</si>
  <si>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</si>
  <si>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</si>
  <si>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</si>
  <si>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</si>
  <si>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</si>
  <si>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</si>
  <si>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</si>
  <si>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</si>
  <si>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</si>
  <si>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</si>
  <si>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</si>
  <si>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</si>
  <si>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</si>
  <si>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</si>
  <si>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</si>
  <si>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</si>
  <si>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</si>
  <si>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</si>
  <si>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</si>
  <si>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</si>
  <si>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</si>
  <si>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</si>
  <si>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</si>
  <si>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</si>
  <si>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</si>
  <si>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</si>
  <si>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</si>
  <si>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</si>
  <si>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</si>
  <si>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</si>
  <si>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</si>
  <si>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</si>
  <si>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</si>
  <si>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</si>
  <si>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</si>
  <si>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</si>
  <si>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</si>
  <si>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</si>
  <si>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</si>
  <si>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</si>
  <si>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</si>
  <si>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</si>
  <si>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</si>
  <si>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</si>
  <si>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</si>
  <si>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</si>
  <si>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</si>
  <si>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</si>
  <si>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</si>
  <si>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</si>
  <si>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</si>
  <si>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</si>
  <si>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</si>
  <si>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</si>
  <si>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</si>
  <si>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</si>
  <si>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</si>
  <si>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</si>
  <si>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</si>
  <si>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</si>
  <si>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</si>
  <si>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</si>
  <si>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</si>
  <si>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</si>
  <si>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</si>
  <si>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</si>
  <si>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</si>
  <si>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</si>
  <si>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</si>
  <si>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</si>
  <si>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</si>
  <si>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</si>
  <si>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</si>
  <si>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</si>
  <si>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</si>
  <si>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</si>
  <si>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</si>
  <si>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</si>
  <si>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</si>
  <si>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</si>
  <si>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</si>
  <si>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</si>
  <si>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</si>
  <si>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</si>
  <si>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</si>
  <si>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</si>
  <si>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</si>
  <si>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</si>
  <si>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</si>
  <si>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</si>
  <si>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</si>
  <si>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</si>
  <si>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</si>
  <si>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</si>
  <si>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</si>
  <si>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</si>
  <si>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</si>
  <si>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</si>
  <si>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</si>
  <si>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</si>
  <si>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</si>
  <si>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</si>
  <si>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</si>
  <si>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</si>
  <si>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</si>
  <si>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</si>
  <si>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</si>
  <si>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</si>
  <si>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</si>
  <si>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</si>
  <si>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</si>
  <si>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</si>
  <si>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</si>
  <si>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</si>
  <si>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</si>
  <si>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</si>
  <si>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</si>
  <si>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</si>
  <si>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</si>
  <si>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</si>
  <si>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</si>
  <si>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</si>
  <si>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</si>
  <si>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</si>
  <si>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</si>
  <si>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</si>
  <si>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</si>
  <si>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</si>
  <si>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</si>
  <si>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</si>
  <si>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</si>
  <si>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</si>
  <si>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</si>
  <si>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</si>
  <si>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</si>
  <si>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</si>
  <si>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</si>
  <si>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</si>
  <si>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</si>
  <si>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</si>
  <si>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</si>
  <si>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</si>
  <si>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</si>
  <si>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</si>
  <si>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</si>
  <si>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</si>
  <si>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</si>
  <si>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</si>
  <si>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</si>
  <si>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</si>
  <si>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</si>
  <si>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</si>
  <si>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</si>
  <si>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</si>
  <si>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</si>
  <si>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</si>
  <si>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</si>
  <si>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</si>
  <si>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</si>
  <si>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</si>
  <si>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</si>
  <si>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</si>
  <si>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</si>
  <si>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</si>
  <si>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</si>
  <si>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</si>
  <si>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</si>
  <si>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</si>
  <si>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</si>
  <si>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</si>
  <si>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</si>
  <si>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</si>
  <si>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</si>
  <si>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</si>
  <si>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</si>
  <si>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</si>
  <si>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</si>
  <si>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</si>
  <si>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</si>
  <si>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</si>
  <si>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</si>
  <si>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</si>
  <si>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</si>
  <si>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</si>
  <si>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</si>
  <si>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</si>
  <si>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</si>
  <si>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</si>
  <si>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</si>
  <si>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</si>
  <si>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</si>
  <si>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</si>
  <si>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</si>
  <si>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</si>
  <si>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</si>
  <si>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</si>
  <si>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</si>
  <si>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</si>
  <si>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</si>
  <si>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</si>
  <si>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</si>
  <si>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</si>
  <si>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</si>
  <si>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</si>
  <si>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</si>
  <si>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</si>
  <si>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</si>
  <si>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</si>
  <si>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</si>
  <si>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</si>
  <si>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</si>
  <si>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</si>
  <si>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</si>
  <si>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</si>
  <si>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</si>
  <si>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</si>
  <si>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</si>
  <si>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</si>
  <si>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</si>
  <si>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</si>
  <si>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</si>
  <si>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</si>
  <si>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</si>
  <si>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</si>
  <si>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</si>
  <si>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</si>
  <si>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</si>
  <si>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</si>
  <si>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</si>
  <si>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</si>
  <si>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</si>
  <si>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</si>
  <si>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</si>
  <si>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</si>
  <si>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</si>
  <si>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</si>
  <si>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</si>
  <si>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</si>
  <si>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</si>
  <si>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</si>
  <si>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</si>
  <si>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</si>
  <si>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</si>
  <si>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</si>
  <si>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</si>
  <si>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</si>
  <si>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</si>
  <si>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</si>
  <si>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</si>
  <si>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</si>
  <si>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</si>
  <si>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</si>
  <si>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</si>
  <si>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</si>
  <si>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</si>
  <si>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</si>
  <si>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</si>
  <si>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</si>
  <si>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</si>
  <si>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</si>
  <si>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</si>
  <si>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</si>
  <si>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</si>
  <si>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</si>
  <si>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</si>
  <si>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</si>
  <si>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</si>
  <si>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</si>
  <si>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</si>
  <si>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</si>
  <si>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</si>
  <si>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</si>
  <si>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</si>
  <si>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</si>
  <si>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</si>
  <si>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</si>
  <si>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</si>
  <si>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</si>
  <si>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</si>
  <si>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</si>
  <si>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</si>
  <si>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</si>
  <si>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</si>
  <si>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</si>
  <si>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</si>
  <si>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</si>
  <si>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</si>
  <si>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</si>
  <si>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</si>
  <si>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</si>
  <si>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</si>
  <si>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</si>
  <si>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</si>
  <si>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</si>
  <si>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</si>
  <si>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</si>
  <si>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</si>
  <si>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</si>
  <si>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</si>
  <si>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</si>
  <si>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</si>
  <si>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</si>
  <si>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</si>
  <si>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</si>
  <si>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</si>
  <si>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</si>
  <si>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</si>
  <si>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</si>
  <si>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</si>
  <si>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</si>
  <si>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</si>
  <si>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</si>
  <si>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</si>
  <si>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</si>
  <si>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</si>
  <si>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</si>
  <si>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</si>
  <si>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</si>
  <si>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</si>
  <si>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</si>
  <si>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</si>
  <si>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</si>
  <si>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</si>
  <si>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</si>
  <si>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</si>
  <si>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</si>
  <si>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</si>
  <si>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</si>
  <si>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</si>
  <si>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</si>
  <si>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</si>
  <si>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</si>
  <si>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</si>
  <si>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</si>
  <si>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</si>
  <si>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</si>
  <si>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</si>
  <si>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</si>
  <si>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</si>
  <si>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</si>
  <si>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</si>
  <si>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</si>
  <si>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</si>
  <si>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</si>
  <si>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</si>
  <si>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</si>
  <si>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</si>
  <si>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</si>
  <si>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</si>
  <si>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</si>
  <si>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</si>
  <si>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</si>
  <si>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</si>
  <si>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</si>
  <si>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</si>
  <si>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</si>
  <si>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</si>
  <si>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</si>
  <si>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</si>
  <si>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</si>
  <si>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</si>
  <si>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</si>
  <si>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</si>
  <si>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</si>
  <si>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</si>
  <si>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</si>
  <si>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</si>
  <si>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</si>
  <si>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</si>
  <si>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</si>
  <si>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</si>
  <si>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</si>
  <si>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</si>
  <si>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</si>
  <si>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</si>
  <si>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</si>
  <si>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</si>
  <si>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</si>
  <si>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</si>
  <si>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</si>
  <si>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</si>
  <si>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</si>
  <si>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</si>
  <si>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</si>
  <si>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</si>
  <si>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</si>
  <si>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</si>
  <si>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</si>
  <si>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</si>
  <si>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</si>
  <si>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</si>
  <si>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</si>
  <si>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</si>
  <si>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</si>
  <si>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</si>
  <si>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</si>
  <si>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</si>
  <si>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</si>
  <si>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</si>
  <si>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</si>
  <si>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</si>
  <si>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</si>
  <si>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</si>
  <si>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</si>
  <si>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</si>
  <si>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</si>
  <si>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</si>
  <si>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</si>
  <si>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</si>
  <si>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</si>
  <si>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</si>
  <si>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</si>
  <si>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</si>
  <si>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</si>
  <si>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</si>
  <si>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</si>
  <si>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</si>
  <si>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</si>
  <si>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</si>
  <si>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</si>
  <si>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</si>
  <si>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</si>
  <si>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</si>
  <si>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</si>
  <si>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</si>
  <si>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</si>
  <si>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</si>
  <si>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</si>
  <si>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</si>
  <si>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</si>
  <si>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</si>
  <si>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</si>
  <si>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</si>
  <si>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</si>
  <si>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</si>
  <si>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</si>
  <si>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</si>
  <si>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</si>
  <si>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</si>
  <si>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</si>
  <si>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</si>
  <si>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</si>
  <si>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</si>
  <si>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</si>
  <si>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</si>
  <si>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</si>
  <si>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</si>
  <si>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</si>
  <si>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</si>
  <si>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</si>
  <si>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</si>
  <si>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</si>
  <si>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</si>
  <si>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</si>
  <si>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</si>
  <si>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</si>
  <si>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</si>
  <si>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</si>
  <si>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</si>
  <si>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</si>
  <si>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</si>
  <si>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</si>
  <si>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</si>
  <si>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</si>
  <si>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</si>
  <si>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</si>
  <si>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</si>
  <si>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</si>
  <si>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</si>
  <si>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</si>
  <si>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</si>
  <si>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</si>
  <si>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</si>
  <si>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</si>
  <si>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</si>
  <si>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</si>
  <si>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</si>
  <si>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</si>
  <si>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</si>
  <si>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</si>
  <si>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</si>
  <si>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</si>
  <si>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</si>
  <si>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</si>
  <si>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</si>
  <si>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</si>
  <si>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</si>
  <si>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</si>
  <si>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</si>
  <si>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</si>
  <si>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</si>
  <si>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</si>
  <si>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</si>
  <si>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</si>
  <si>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</si>
  <si>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</si>
  <si>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</si>
  <si>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</si>
  <si>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</si>
  <si>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</si>
  <si>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</si>
  <si>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</si>
  <si>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</si>
  <si>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</si>
  <si>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</si>
  <si>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</si>
  <si>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</si>
  <si>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</si>
  <si>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</si>
  <si>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</si>
  <si>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</si>
  <si>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</si>
  <si>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</si>
  <si>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</si>
  <si>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</si>
  <si>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</si>
  <si>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</si>
  <si>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</si>
  <si>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</si>
  <si>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</si>
  <si>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</si>
  <si>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</si>
  <si>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</si>
  <si>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</si>
  <si>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</si>
  <si>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</si>
  <si>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</si>
  <si>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</si>
  <si>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</si>
  <si>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</si>
  <si>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</si>
  <si>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</si>
  <si>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</si>
  <si>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</si>
  <si>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</si>
  <si>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</si>
  <si>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</si>
  <si>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</si>
  <si>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</si>
  <si>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</si>
  <si>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</si>
  <si>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</si>
  <si>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</si>
  <si>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</si>
  <si>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</si>
  <si>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</si>
  <si>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</si>
  <si>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</si>
  <si>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</si>
  <si>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</si>
  <si>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</si>
  <si>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</si>
  <si>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</si>
  <si>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</si>
  <si>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</si>
  <si>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</si>
  <si>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</si>
  <si>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</si>
  <si>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</si>
  <si>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</si>
  <si>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</si>
  <si>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</si>
  <si>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</si>
  <si>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</si>
  <si>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</si>
  <si>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</si>
  <si>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</si>
  <si>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</si>
  <si>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</si>
  <si>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</si>
  <si>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</si>
  <si>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</si>
  <si>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</si>
  <si>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</si>
  <si>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</si>
  <si>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</si>
  <si>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</si>
  <si>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</si>
  <si>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</si>
  <si>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</si>
  <si>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</si>
  <si>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</si>
  <si>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</si>
  <si>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</si>
  <si>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</si>
  <si>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</si>
  <si>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</si>
  <si>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</si>
  <si>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</si>
  <si>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</si>
  <si>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</si>
  <si>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</si>
  <si>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</si>
  <si>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</si>
  <si>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</si>
  <si>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</si>
  <si>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</si>
  <si>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</si>
  <si>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</si>
  <si>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</si>
  <si>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</si>
  <si>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</si>
  <si>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</si>
  <si>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</si>
  <si>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</si>
  <si>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</si>
  <si>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</si>
  <si>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</si>
  <si>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</si>
  <si>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</si>
  <si>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</si>
  <si>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</si>
  <si>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</si>
  <si>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</si>
  <si>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</si>
  <si>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</si>
  <si>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</si>
  <si>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</si>
  <si>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</si>
  <si>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</si>
  <si>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</si>
  <si>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</si>
  <si>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</si>
  <si>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</si>
  <si>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</si>
  <si>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</si>
  <si>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</si>
  <si>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</si>
  <si>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</si>
  <si>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</si>
  <si>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</si>
  <si>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</si>
  <si>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</si>
  <si>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</si>
  <si>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</si>
  <si>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</si>
  <si>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</si>
  <si>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</si>
  <si>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</si>
  <si>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</si>
  <si>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</si>
  <si>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</si>
  <si>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</si>
  <si>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</si>
  <si>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</si>
  <si>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</si>
  <si>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</si>
  <si>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</si>
  <si>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</si>
  <si>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</si>
  <si>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</si>
  <si>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</si>
  <si>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</si>
  <si>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</si>
  <si>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</si>
  <si>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</si>
  <si>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</si>
  <si>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</si>
  <si>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</si>
  <si>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</si>
  <si>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</si>
  <si>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</si>
  <si>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</si>
  <si>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</si>
  <si>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</si>
  <si>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</si>
  <si>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</si>
  <si>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</si>
  <si>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</si>
  <si>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</si>
  <si>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</si>
  <si>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</si>
  <si>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</si>
  <si>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</si>
  <si>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</si>
  <si>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</si>
  <si>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</si>
  <si>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</si>
  <si>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</si>
  <si>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</si>
  <si>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</si>
  <si>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</si>
  <si>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</si>
  <si>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</si>
  <si>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</si>
  <si>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</si>
  <si>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</si>
  <si>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</si>
  <si>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</si>
  <si>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</si>
  <si>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</si>
  <si>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</si>
  <si>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</si>
  <si>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</si>
  <si>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</si>
  <si>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</si>
  <si>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</si>
  <si>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</si>
  <si>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</si>
  <si>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</si>
  <si>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</si>
  <si>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</si>
  <si>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</si>
  <si>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</si>
  <si>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</si>
  <si>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</si>
  <si>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</si>
  <si>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</si>
  <si>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</si>
  <si>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</si>
  <si>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</si>
  <si>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</si>
  <si>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</si>
  <si>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</si>
  <si>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</si>
  <si>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</si>
  <si>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</si>
  <si>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</si>
  <si>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</si>
  <si>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</si>
  <si>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</si>
  <si>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</si>
  <si>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</si>
  <si>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</si>
  <si>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</si>
  <si>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</si>
  <si>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</si>
  <si>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</si>
  <si>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</si>
  <si>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</si>
  <si>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</si>
  <si>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</si>
  <si>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</si>
  <si>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</si>
  <si>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</si>
  <si>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</si>
  <si>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</si>
  <si>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</si>
  <si>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</si>
  <si>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</si>
  <si>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</si>
  <si>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</si>
  <si>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</si>
  <si>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</si>
  <si>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</si>
  <si>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</si>
  <si>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</si>
  <si>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</si>
  <si>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</si>
  <si>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</si>
  <si>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</si>
  <si>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</si>
  <si>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</si>
  <si>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</si>
  <si>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</si>
  <si>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</si>
  <si>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</si>
  <si>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</si>
  <si>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</si>
  <si>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</si>
  <si>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</si>
  <si>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</si>
  <si>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</si>
  <si>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</si>
  <si>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</si>
  <si>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</si>
  <si>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</si>
  <si>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</si>
  <si>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</si>
  <si>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</si>
  <si>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</si>
  <si>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</si>
  <si>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</si>
  <si>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</si>
  <si>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</si>
  <si>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</si>
  <si>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</si>
  <si>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</si>
  <si>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</si>
  <si>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</si>
  <si>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</si>
  <si>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</si>
  <si>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</si>
  <si>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</si>
  <si>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</si>
  <si>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</si>
  <si>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</si>
  <si>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</si>
  <si>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</si>
  <si>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</si>
  <si>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</si>
  <si>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</si>
  <si>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</si>
  <si>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</si>
  <si>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</si>
  <si>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</si>
  <si>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</si>
  <si>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</si>
  <si>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</si>
  <si>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</si>
  <si>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</si>
  <si>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</si>
  <si>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</si>
  <si>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</si>
  <si>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</si>
  <si>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</si>
  <si>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</si>
  <si>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</si>
  <si>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</si>
  <si>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</si>
  <si>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</si>
  <si>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</si>
  <si>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</si>
  <si>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</si>
  <si>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</si>
  <si>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</si>
  <si>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</si>
  <si>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</si>
  <si>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</si>
  <si>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</si>
  <si>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</si>
  <si>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</si>
  <si>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</si>
  <si>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</si>
  <si>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</si>
  <si>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</si>
  <si>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</si>
  <si>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</si>
  <si>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</si>
  <si>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</si>
  <si>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</si>
  <si>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</si>
  <si>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</si>
  <si>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</si>
  <si>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</si>
  <si>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</si>
  <si>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</si>
  <si>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</si>
  <si>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</si>
  <si>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</si>
  <si>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</si>
  <si>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</si>
  <si>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</si>
  <si>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</si>
  <si>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</si>
  <si>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</si>
  <si>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</si>
  <si>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</si>
  <si>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</si>
  <si>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</si>
  <si>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</si>
  <si>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</si>
  <si>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</si>
  <si>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</si>
  <si>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</si>
  <si>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</si>
  <si>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</si>
  <si>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</si>
  <si>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</si>
  <si>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</si>
  <si>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</si>
  <si>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</si>
  <si>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</si>
  <si>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</si>
  <si>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</si>
  <si>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</si>
  <si>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</si>
  <si>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</si>
  <si>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</si>
  <si>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</si>
  <si>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</si>
  <si>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</si>
  <si>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</si>
  <si>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</si>
  <si>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</si>
  <si>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</si>
  <si>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</si>
  <si>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</si>
  <si>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</si>
  <si>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</si>
  <si>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</si>
  <si>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</si>
  <si>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</si>
  <si>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</si>
  <si>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</si>
  <si>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</si>
  <si>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</si>
  <si>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</si>
  <si>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</si>
  <si>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</si>
  <si>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</si>
  <si>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</si>
  <si>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</si>
  <si>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</si>
  <si>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</si>
  <si>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</si>
  <si>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</si>
  <si>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</si>
  <si>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</si>
  <si>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</si>
  <si>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</si>
  <si>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</si>
  <si>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</si>
  <si>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</si>
  <si>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</si>
  <si>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</si>
  <si>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</si>
  <si>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</si>
  <si>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</si>
  <si>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</si>
  <si>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</si>
  <si>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</si>
  <si>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</si>
  <si>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</si>
  <si>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</si>
  <si>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</si>
  <si>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</si>
  <si>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</si>
  <si>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</si>
  <si>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</si>
  <si>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</si>
  <si>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</si>
  <si>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</si>
  <si>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</si>
  <si>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</si>
  <si>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</si>
  <si>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</si>
  <si>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</si>
  <si>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</si>
  <si>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</si>
  <si>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</si>
  <si>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</si>
  <si>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</si>
  <si>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</si>
  <si>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</si>
  <si>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</si>
  <si>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</si>
  <si>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</si>
  <si>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</si>
  <si>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</si>
  <si>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</si>
  <si>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</si>
  <si>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</si>
  <si>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</si>
  <si>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</si>
  <si>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</si>
  <si>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</si>
  <si>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</si>
  <si>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</si>
  <si>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</si>
  <si>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</si>
  <si>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</si>
  <si>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</si>
  <si>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</si>
  <si>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</si>
  <si>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</si>
  <si>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</si>
  <si>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</si>
  <si>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</si>
  <si>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</si>
  <si>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</si>
  <si>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</si>
  <si>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</si>
  <si>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</si>
  <si>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</si>
  <si>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</si>
  <si>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</si>
  <si>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</si>
  <si>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</si>
  <si>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</si>
  <si>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</si>
  <si>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</si>
  <si>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</si>
  <si>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</si>
  <si>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</si>
  <si>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</si>
  <si>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</si>
  <si>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</si>
  <si>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</si>
  <si>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</si>
  <si>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</si>
  <si>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</si>
  <si>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</si>
  <si>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</si>
  <si>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</si>
  <si>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</si>
  <si>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</si>
  <si>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</si>
  <si>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</si>
  <si>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</si>
  <si>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</si>
  <si>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</si>
  <si>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</si>
  <si>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</si>
  <si>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</si>
  <si>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</si>
  <si>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</si>
  <si>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</si>
  <si>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</si>
  <si>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</si>
  <si>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</si>
  <si>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</si>
  <si>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</si>
  <si>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</si>
  <si>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</si>
  <si>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</si>
  <si>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</si>
  <si>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</si>
  <si>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</si>
  <si>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</si>
  <si>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</si>
  <si>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</si>
  <si>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</si>
  <si>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</si>
  <si>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</si>
  <si>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</si>
  <si>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</si>
  <si>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</si>
  <si>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</si>
  <si>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</si>
  <si>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</si>
  <si>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</si>
  <si>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</si>
  <si>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</si>
  <si>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</si>
  <si>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</si>
  <si>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</si>
  <si>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</si>
  <si>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</si>
  <si>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</si>
  <si>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</si>
  <si>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</si>
  <si>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</si>
  <si>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</si>
  <si>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</si>
  <si>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</si>
  <si>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</si>
  <si>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</si>
  <si>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</si>
  <si>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</si>
  <si>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</si>
  <si>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</si>
  <si>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</si>
  <si>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</si>
  <si>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</si>
  <si>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</si>
  <si>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</si>
  <si>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</si>
  <si>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</si>
  <si>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</si>
  <si>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</si>
  <si>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</si>
  <si>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</si>
  <si>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</si>
  <si>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</si>
  <si>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</si>
  <si>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</si>
  <si>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</si>
  <si>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</si>
  <si>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</si>
  <si>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</si>
  <si>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</si>
  <si>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</si>
  <si>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</si>
  <si>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</si>
  <si>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</si>
  <si>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</si>
  <si>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</si>
  <si>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</si>
  <si>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</si>
  <si>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</si>
  <si>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</si>
  <si>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</si>
  <si>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</si>
  <si>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</si>
  <si>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</si>
  <si>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</si>
  <si>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</si>
  <si>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</si>
  <si>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</si>
  <si>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</si>
  <si>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</si>
  <si>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</si>
  <si>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</si>
  <si>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</si>
  <si>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</si>
  <si>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</si>
  <si>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</si>
  <si>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</si>
  <si>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</si>
  <si>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</si>
  <si>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</si>
  <si>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</si>
  <si>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</si>
  <si>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</si>
  <si>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</si>
  <si>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</si>
  <si>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</si>
  <si>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</si>
  <si>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</si>
  <si>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</si>
  <si>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</si>
  <si>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</si>
  <si>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</si>
  <si>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</si>
  <si>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</si>
  <si>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</si>
  <si>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</si>
  <si>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</si>
  <si>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</si>
  <si>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</si>
  <si>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</si>
  <si>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</si>
  <si>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</si>
  <si>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</si>
  <si>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</si>
  <si>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</si>
  <si>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</si>
  <si>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</si>
  <si>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</si>
  <si>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</si>
  <si>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</si>
  <si>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</si>
  <si>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</si>
  <si>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</si>
  <si>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</si>
  <si>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</si>
  <si>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</si>
  <si>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</si>
  <si>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</si>
  <si>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</si>
  <si>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</si>
  <si>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</si>
  <si>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</si>
  <si>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</si>
  <si>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</si>
  <si>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</si>
  <si>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</si>
  <si>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</si>
  <si>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</si>
  <si>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</si>
  <si>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</si>
  <si>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</si>
  <si>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</si>
  <si>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</si>
  <si>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</si>
  <si>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</si>
  <si>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</si>
  <si>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</si>
  <si>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</si>
  <si>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</si>
  <si>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</si>
  <si>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</si>
  <si>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</si>
  <si>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</si>
  <si>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</si>
  <si>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</si>
  <si>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</si>
  <si>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</si>
  <si>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</si>
  <si>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</si>
  <si>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</si>
  <si>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</si>
  <si>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</si>
  <si>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</si>
  <si>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</si>
  <si>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</si>
  <si>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</si>
  <si>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</si>
  <si>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</si>
  <si>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</si>
  <si>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</si>
  <si>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</si>
  <si>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</si>
  <si>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</si>
  <si>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</si>
  <si>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</si>
  <si>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</si>
  <si>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</si>
  <si>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</si>
  <si>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</si>
  <si>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</si>
  <si>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</si>
  <si>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</si>
  <si>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</si>
  <si>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</si>
  <si>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</si>
  <si>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</si>
  <si>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</si>
  <si>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</si>
  <si>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</si>
  <si>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</si>
  <si>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</si>
  <si>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</si>
  <si>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</si>
  <si>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</si>
  <si>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</si>
  <si>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</si>
  <si>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</si>
  <si>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</si>
  <si>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</si>
  <si>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</si>
  <si>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</si>
  <si>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</si>
  <si>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</si>
  <si>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</si>
  <si>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</si>
  <si>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</si>
  <si>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</si>
  <si>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</si>
  <si>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</si>
  <si>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</si>
  <si>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</si>
  <si>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</si>
  <si>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</si>
  <si>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</si>
  <si>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</si>
  <si>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</si>
  <si>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</si>
  <si>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</si>
  <si>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</si>
  <si>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</si>
  <si>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</si>
  <si>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</si>
  <si>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</si>
  <si>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</si>
  <si>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</si>
  <si>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</si>
  <si>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</si>
  <si>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</si>
  <si>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</si>
  <si>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</si>
  <si>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</si>
  <si>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</si>
  <si>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</si>
  <si>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</si>
  <si>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</si>
  <si>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</si>
  <si>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</si>
  <si>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</si>
  <si>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</si>
  <si>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</si>
  <si>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</si>
  <si>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</si>
  <si>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</si>
  <si>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</si>
  <si>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</si>
  <si>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</si>
  <si>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</si>
  <si>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</si>
  <si>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</si>
  <si>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</si>
  <si>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</si>
  <si>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</si>
  <si>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</si>
  <si>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</si>
  <si>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</si>
  <si>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</si>
  <si>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</si>
  <si>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</si>
  <si>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</si>
  <si>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</si>
  <si>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</si>
  <si>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</si>
  <si>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</si>
  <si>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</si>
  <si>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</si>
  <si>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</si>
  <si>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</si>
  <si>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</si>
  <si>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</si>
  <si>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</si>
  <si>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</si>
  <si>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</si>
  <si>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</si>
  <si>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</si>
  <si>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</si>
  <si>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</si>
  <si>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</si>
  <si>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</si>
  <si>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</si>
  <si>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</si>
  <si>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</si>
  <si>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</si>
  <si>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</si>
  <si>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</si>
  <si>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</si>
  <si>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</si>
  <si>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</si>
  <si>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</si>
  <si>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</si>
  <si>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</si>
  <si>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</si>
  <si>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</si>
  <si>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</si>
  <si>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</si>
  <si>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</si>
  <si>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</si>
  <si>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</si>
  <si>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</si>
  <si>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</si>
  <si>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</si>
  <si>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</si>
  <si>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</si>
  <si>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</si>
  <si>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</si>
  <si>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</si>
  <si>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</si>
  <si>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</si>
  <si>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</si>
  <si>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</si>
  <si>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</si>
  <si>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</si>
  <si>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</si>
  <si>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</si>
  <si>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</si>
  <si>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</si>
  <si>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</si>
  <si>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</si>
  <si>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</si>
  <si>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</si>
  <si>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</si>
  <si>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</si>
  <si>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</si>
  <si>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</si>
  <si>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</si>
  <si>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</si>
  <si>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</si>
  <si>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</si>
  <si>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</si>
  <si>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</si>
  <si>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</si>
  <si>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</si>
  <si>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</si>
  <si>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</si>
  <si>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</si>
  <si>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</si>
  <si>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</si>
  <si>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</si>
  <si>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</si>
  <si>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</si>
  <si>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</si>
  <si>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</si>
  <si>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</si>
  <si>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</si>
  <si>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</si>
  <si>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</si>
  <si>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</si>
  <si>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</si>
  <si>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</si>
  <si>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</si>
  <si>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</si>
  <si>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</si>
  <si>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</si>
  <si>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</si>
  <si>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</si>
  <si>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</si>
  <si>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</si>
  <si>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</si>
  <si>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</si>
  <si>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</si>
  <si>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</si>
  <si>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</si>
  <si>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</si>
  <si>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</si>
  <si>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</si>
  <si>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</si>
  <si>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</si>
  <si>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</si>
  <si>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</si>
  <si>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</si>
  <si>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</si>
  <si>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</si>
  <si>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</si>
  <si>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</si>
  <si>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</si>
  <si>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</si>
  <si>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</si>
  <si>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</si>
  <si>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</si>
  <si>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</si>
  <si>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</si>
  <si>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</si>
  <si>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</si>
  <si>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</si>
  <si>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</si>
  <si>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</si>
  <si>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</si>
  <si>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</si>
  <si>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</si>
  <si>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</si>
  <si>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</si>
  <si>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</si>
  <si>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</si>
  <si>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</si>
  <si>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</si>
  <si>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</si>
  <si>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</si>
  <si>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</si>
  <si>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</si>
  <si>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</si>
  <si>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</si>
  <si>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</si>
  <si>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</si>
  <si>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</si>
  <si>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</si>
  <si>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</si>
  <si>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</si>
  <si>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</si>
  <si>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</si>
  <si>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</si>
  <si>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</si>
  <si>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</si>
  <si>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</si>
  <si>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</si>
  <si>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</si>
  <si>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</si>
  <si>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</si>
  <si>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</si>
  <si>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</si>
  <si>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</si>
  <si>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</si>
  <si>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</si>
  <si>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</si>
  <si>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</si>
  <si>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</si>
  <si>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</si>
  <si>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</si>
  <si>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</si>
  <si>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</si>
  <si>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</si>
  <si>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</si>
  <si>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</si>
  <si>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</si>
  <si>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</si>
  <si>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</si>
  <si>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</si>
  <si>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</si>
  <si>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</si>
  <si>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</si>
  <si>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</si>
  <si>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</si>
  <si>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</si>
  <si>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</si>
  <si>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</si>
  <si>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</si>
  <si>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</si>
  <si>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</si>
  <si>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</si>
  <si>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</si>
  <si>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</si>
  <si>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</si>
  <si>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</si>
  <si>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</si>
  <si>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</si>
  <si>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</si>
  <si>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</si>
  <si>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</si>
  <si>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</si>
  <si>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</si>
  <si>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</si>
  <si>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</si>
  <si>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</si>
  <si>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</si>
  <si>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</si>
  <si>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</si>
  <si>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</si>
  <si>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</si>
  <si>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</si>
  <si>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</si>
  <si>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</si>
  <si>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</si>
  <si>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</si>
  <si>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</si>
  <si>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</si>
  <si>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</si>
  <si>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</si>
  <si>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</si>
  <si>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</si>
  <si>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</si>
  <si>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</si>
  <si>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</si>
  <si>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</si>
  <si>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</si>
  <si>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</si>
  <si>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</si>
  <si>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</si>
  <si>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</si>
  <si>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</si>
  <si>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</si>
  <si>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</si>
  <si>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</si>
  <si>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</si>
  <si>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</si>
  <si>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</si>
  <si>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</si>
  <si>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</si>
  <si>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</si>
  <si>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</si>
  <si>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</si>
  <si>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</si>
  <si>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</si>
  <si>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</si>
  <si>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</si>
  <si>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</si>
  <si>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</si>
  <si>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</si>
  <si>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</si>
  <si>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</si>
  <si>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</si>
  <si>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</si>
  <si>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</si>
  <si>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</si>
  <si>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</si>
  <si>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</si>
  <si>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</si>
  <si>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</si>
  <si>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</si>
  <si>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</si>
  <si>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</si>
  <si>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</si>
  <si>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</si>
  <si>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</si>
  <si>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</si>
  <si>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</si>
  <si>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</si>
  <si>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</si>
  <si>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</si>
  <si>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</si>
  <si>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</si>
  <si>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</si>
  <si>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</si>
  <si>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</si>
  <si>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</si>
  <si>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</si>
  <si>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</si>
  <si>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</si>
  <si>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</si>
  <si>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</si>
  <si>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</si>
  <si>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</si>
  <si>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</si>
  <si>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</si>
  <si>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</si>
  <si>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</si>
  <si>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</si>
  <si>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</si>
  <si>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</si>
  <si>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</si>
  <si>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</si>
  <si>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</si>
  <si>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</si>
  <si>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</si>
  <si>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</si>
  <si>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</si>
  <si>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</si>
  <si>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</si>
  <si>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</si>
  <si>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</si>
  <si>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</si>
  <si>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</si>
  <si>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</si>
  <si>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</si>
  <si>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</si>
  <si>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</si>
  <si>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</si>
  <si>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</si>
  <si>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</si>
  <si>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</si>
  <si>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</si>
  <si>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</si>
  <si>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</si>
  <si>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</si>
  <si>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</si>
  <si>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</si>
  <si>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</si>
  <si>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</si>
  <si>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</si>
  <si>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</si>
  <si>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</si>
  <si>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</si>
  <si>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</si>
  <si>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</si>
  <si>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</si>
  <si>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</si>
  <si>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</si>
  <si>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</si>
  <si>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</si>
  <si>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</si>
  <si>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</si>
  <si>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</si>
  <si>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</si>
  <si>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</si>
  <si>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</si>
  <si>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</si>
  <si>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</si>
  <si>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</si>
  <si>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</si>
  <si>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</si>
  <si>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</si>
  <si>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</si>
  <si>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</si>
  <si>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</si>
  <si>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</si>
  <si>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</si>
  <si>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</si>
  <si>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</si>
  <si>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</si>
  <si>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</si>
  <si>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</si>
  <si>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</si>
  <si>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</si>
  <si>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</si>
  <si>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</si>
  <si>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</si>
  <si>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</si>
  <si>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</si>
  <si>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</si>
  <si>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</si>
  <si>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</si>
  <si>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</si>
  <si>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</si>
  <si>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</si>
  <si>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</si>
  <si>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</si>
  <si>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</si>
  <si>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</si>
  <si>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</si>
  <si>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</si>
  <si>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</si>
  <si>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</si>
  <si>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</si>
  <si>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</si>
  <si>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</si>
  <si>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</si>
  <si>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</si>
  <si>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</si>
  <si>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</si>
  <si>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</si>
  <si>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</si>
  <si>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</si>
  <si>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</si>
  <si>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</si>
  <si>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</si>
  <si>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</si>
  <si>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</si>
  <si>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</si>
  <si>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</si>
  <si>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</si>
  <si>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</si>
  <si>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</si>
  <si>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</si>
  <si>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</si>
  <si>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</si>
  <si>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</si>
  <si>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</si>
  <si>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</si>
  <si>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</si>
  <si>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</si>
  <si>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</si>
  <si>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</si>
  <si>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</si>
  <si>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</si>
  <si>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</si>
  <si>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</si>
  <si>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</si>
  <si>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</si>
  <si>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</si>
  <si>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</si>
  <si>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</si>
  <si>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</si>
  <si>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</si>
  <si>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</si>
  <si>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</si>
  <si>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</si>
  <si>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</si>
  <si>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</si>
  <si>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</si>
  <si>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</si>
  <si>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</si>
  <si>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</si>
  <si>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</si>
  <si>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</si>
  <si>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</si>
  <si>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</si>
  <si>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</si>
  <si>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</si>
  <si>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</si>
  <si>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</si>
  <si>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</si>
  <si>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</si>
  <si>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</si>
  <si>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</si>
  <si>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</si>
  <si>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</si>
  <si>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</si>
  <si>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</si>
  <si>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</si>
  <si>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</si>
  <si>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</si>
  <si>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</si>
  <si>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</si>
  <si>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</si>
  <si>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</si>
  <si>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</si>
  <si>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</si>
  <si>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</si>
  <si>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</si>
  <si>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</si>
  <si>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</si>
  <si>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</si>
  <si>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</si>
  <si>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</si>
  <si>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</si>
  <si>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</si>
  <si>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</si>
  <si>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</si>
  <si>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</si>
  <si>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</si>
  <si>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</si>
  <si>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</si>
  <si>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</si>
  <si>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</si>
  <si>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</si>
  <si>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</si>
  <si>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</si>
  <si>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</si>
  <si>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</si>
  <si>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</si>
  <si>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</si>
  <si>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</si>
  <si>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</si>
  <si>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</si>
  <si>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</si>
  <si>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</si>
  <si>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</si>
  <si>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</si>
  <si>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</si>
  <si>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</si>
  <si>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</si>
  <si>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</si>
  <si>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</si>
  <si>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</si>
  <si>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</si>
  <si>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</si>
  <si>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</si>
  <si>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</si>
  <si>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</si>
  <si>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</si>
  <si>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</si>
  <si>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</si>
  <si>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</si>
  <si>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</si>
  <si>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</si>
  <si>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</si>
  <si>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</si>
  <si>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</si>
  <si>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</si>
  <si>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</si>
  <si>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</si>
  <si>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</si>
  <si>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</si>
  <si>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</si>
  <si>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</si>
  <si>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</si>
  <si>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</si>
  <si>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</si>
  <si>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</si>
  <si>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</si>
  <si>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</si>
  <si>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</si>
  <si>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</si>
  <si>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</si>
  <si>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</si>
  <si>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</si>
  <si>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</si>
  <si>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</si>
  <si>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</si>
  <si>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</si>
  <si>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</si>
  <si>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</si>
  <si>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</si>
  <si>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</si>
  <si>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</si>
  <si>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</si>
  <si>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</si>
  <si>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</si>
  <si>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</si>
  <si>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</si>
  <si>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</si>
  <si>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</si>
  <si>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</si>
  <si>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</si>
  <si>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</si>
  <si>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</si>
  <si>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</si>
  <si>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</si>
  <si>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</si>
  <si>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</si>
  <si>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</si>
  <si>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</si>
  <si>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</si>
  <si>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</si>
  <si>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</si>
  <si>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</si>
  <si>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</si>
  <si>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</si>
  <si>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</si>
  <si>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</si>
  <si>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</si>
  <si>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</si>
  <si>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</si>
  <si>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</si>
  <si>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</si>
  <si>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</si>
  <si>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</si>
  <si>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</si>
  <si>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</si>
  <si>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</si>
  <si>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</si>
  <si>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</si>
  <si>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</si>
  <si>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</si>
  <si>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</si>
  <si>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</si>
  <si>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</si>
  <si>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</si>
  <si>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</si>
  <si>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</si>
  <si>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</si>
  <si>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</si>
  <si>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</si>
  <si>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</si>
  <si>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</si>
  <si>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</si>
  <si>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</si>
  <si>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</si>
  <si>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</si>
  <si>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</si>
  <si>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</si>
  <si>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</si>
  <si>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</si>
  <si>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</si>
  <si>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</si>
  <si>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</si>
  <si>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</si>
  <si>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</si>
  <si>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</si>
  <si>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</si>
  <si>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</si>
  <si>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</si>
  <si>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</si>
  <si>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</si>
  <si>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</si>
  <si>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</si>
  <si>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</si>
  <si>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</si>
  <si>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</si>
  <si>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</si>
  <si>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</si>
  <si>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</si>
  <si>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</si>
  <si>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</si>
  <si>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</si>
  <si>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</si>
  <si>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</si>
  <si>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</si>
  <si>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</si>
  <si>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</si>
  <si>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</si>
  <si>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</si>
  <si>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</si>
  <si>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</si>
  <si>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</si>
  <si>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</si>
  <si>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</si>
  <si>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</si>
  <si>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</si>
  <si>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</si>
  <si>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</si>
  <si>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</si>
  <si>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</si>
  <si>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</si>
  <si>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</si>
  <si>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</si>
  <si>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</si>
  <si>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</si>
  <si>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</si>
  <si>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</si>
  <si>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</si>
  <si>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</si>
  <si>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</si>
  <si>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</si>
  <si>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</si>
  <si>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</si>
  <si>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</si>
  <si>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</si>
  <si>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</si>
  <si>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</si>
  <si>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</si>
  <si>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</si>
  <si>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</si>
  <si>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</si>
  <si>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</si>
  <si>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</si>
  <si>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</si>
  <si>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</si>
  <si>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</si>
  <si>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</si>
  <si>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</si>
  <si>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</si>
  <si>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</si>
  <si>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</si>
  <si>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</si>
  <si>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</si>
  <si>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</si>
  <si>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</si>
  <si>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</si>
  <si>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</si>
  <si>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</si>
  <si>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</si>
  <si>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</si>
  <si>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</si>
  <si>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</si>
  <si>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</si>
  <si>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</si>
  <si>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</si>
  <si>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</si>
  <si>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</si>
  <si>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</si>
  <si>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</si>
  <si>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</si>
  <si>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</si>
  <si>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</si>
  <si>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</si>
  <si>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</si>
  <si>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</si>
  <si>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</si>
  <si>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</si>
  <si>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</si>
  <si>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</si>
  <si>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</si>
  <si>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</si>
  <si>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</si>
  <si>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</si>
  <si>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</si>
  <si>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</si>
  <si>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</si>
  <si>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</si>
  <si>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</si>
  <si>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</si>
  <si>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</si>
  <si>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</si>
  <si>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</si>
  <si>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</si>
  <si>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</si>
  <si>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</si>
  <si>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</si>
  <si>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</si>
  <si>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</si>
  <si>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</si>
  <si>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</si>
  <si>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</si>
  <si>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</si>
  <si>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</si>
  <si>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</si>
  <si>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</si>
  <si>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</si>
  <si>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</si>
  <si>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</si>
  <si>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</si>
  <si>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</si>
  <si>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</si>
  <si>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</si>
  <si>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</si>
  <si>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</si>
  <si>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</si>
  <si>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</si>
  <si>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</si>
  <si>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</si>
  <si>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</si>
  <si>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</si>
  <si>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</si>
  <si>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</si>
  <si>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</si>
  <si>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</si>
  <si>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</si>
  <si>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</si>
  <si>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</si>
  <si>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</si>
  <si>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</si>
  <si>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</si>
  <si>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</si>
  <si>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</si>
  <si>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</si>
  <si>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</si>
  <si>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</si>
  <si>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</si>
  <si>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</si>
  <si>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</si>
  <si>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</si>
  <si>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</si>
  <si>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</si>
  <si>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</si>
  <si>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</si>
  <si>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</si>
  <si>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</si>
  <si>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</si>
  <si>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</si>
  <si>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</si>
  <si>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</si>
  <si>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</si>
  <si>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</si>
  <si>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</si>
  <si>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</si>
  <si>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</si>
  <si>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</si>
  <si>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</si>
  <si>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</si>
  <si>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</si>
  <si>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</si>
  <si>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</si>
  <si>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</si>
  <si>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</si>
  <si>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</si>
  <si>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</si>
  <si>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</si>
  <si>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</si>
  <si>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</si>
  <si>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</si>
  <si>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</si>
  <si>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</si>
  <si>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</si>
  <si>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</si>
  <si>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</si>
  <si>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</si>
  <si>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</si>
  <si>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</si>
  <si>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</si>
  <si>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</si>
  <si>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</si>
  <si>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</si>
  <si>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</si>
  <si>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</si>
  <si>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</si>
  <si>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</si>
  <si>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</si>
  <si>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</si>
  <si>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</si>
  <si>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</si>
  <si>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</si>
  <si>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</si>
  <si>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</si>
  <si>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</si>
  <si>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</si>
  <si>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</si>
  <si>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</si>
  <si>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</si>
  <si>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</si>
  <si>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</si>
  <si>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</si>
  <si>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</si>
  <si>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</si>
  <si>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</si>
  <si>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</si>
  <si>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</si>
  <si>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</si>
  <si>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</si>
  <si>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</si>
  <si>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</si>
  <si>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</si>
  <si>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</si>
  <si>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</si>
  <si>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</si>
  <si>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</si>
  <si>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</si>
  <si>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</si>
  <si>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</si>
  <si>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</si>
  <si>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</si>
  <si>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</si>
  <si>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</si>
  <si>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</si>
  <si>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</si>
  <si>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</si>
  <si>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</si>
  <si>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</si>
  <si>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</si>
  <si>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</si>
  <si>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</si>
  <si>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</si>
  <si>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</si>
  <si>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</si>
  <si>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</si>
  <si>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</si>
  <si>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</si>
  <si>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</si>
  <si>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</si>
  <si>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</si>
  <si>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</si>
  <si>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</si>
  <si>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</si>
  <si>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</si>
  <si>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</si>
  <si>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</si>
  <si>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</si>
  <si>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</si>
  <si>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</si>
  <si>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</si>
  <si>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</si>
  <si>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</si>
  <si>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</si>
  <si>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</si>
  <si>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</si>
  <si>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</si>
  <si>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</si>
  <si>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</si>
  <si>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</si>
  <si>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</si>
  <si>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</si>
  <si>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</si>
  <si>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</si>
  <si>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</si>
  <si>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</si>
  <si>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</si>
  <si>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</si>
  <si>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</si>
  <si>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</si>
  <si>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</si>
  <si>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</si>
  <si>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</si>
  <si>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</si>
  <si>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</si>
  <si>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</si>
  <si>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</si>
  <si>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</si>
  <si>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</si>
  <si>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</si>
  <si>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</si>
  <si>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</si>
  <si>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</si>
  <si>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</si>
  <si>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</si>
  <si>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</si>
  <si>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</si>
  <si>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</si>
  <si>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</si>
  <si>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</si>
  <si>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</si>
  <si>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</si>
  <si>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</si>
  <si>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</si>
  <si>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</si>
  <si>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</si>
  <si>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</si>
  <si>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</si>
  <si>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</si>
  <si>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</si>
  <si>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</si>
  <si>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</si>
  <si>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</si>
  <si>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</si>
  <si>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</si>
  <si>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</si>
  <si>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</si>
  <si>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</si>
  <si>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</si>
  <si>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</si>
  <si>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</si>
  <si>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</si>
  <si>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</si>
  <si>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</si>
  <si>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</si>
  <si>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</si>
  <si>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</si>
  <si>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</si>
  <si>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</si>
  <si>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</si>
  <si>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</si>
  <si>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</si>
  <si>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</si>
  <si>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</si>
  <si>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</si>
  <si>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</si>
  <si>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</si>
  <si>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</si>
  <si>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</si>
  <si>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</si>
  <si>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</si>
  <si>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</si>
  <si>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</si>
  <si>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</si>
  <si>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</si>
  <si>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</si>
  <si>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</si>
  <si>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</si>
  <si>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</si>
  <si>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</si>
  <si>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</si>
  <si>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</si>
  <si>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</si>
  <si>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</si>
  <si>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</si>
  <si>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</si>
  <si>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</si>
  <si>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</si>
  <si>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</si>
  <si>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</si>
  <si>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</si>
  <si>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</si>
  <si>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</si>
  <si>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</si>
  <si>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</si>
  <si>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</si>
  <si>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</si>
  <si>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</si>
  <si>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</si>
  <si>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</si>
  <si>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</si>
  <si>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</si>
  <si>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</si>
  <si>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</si>
  <si>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</si>
  <si>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</si>
  <si>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</si>
  <si>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</si>
  <si>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</si>
  <si>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</si>
  <si>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</si>
  <si>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</si>
  <si>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</si>
  <si>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</si>
  <si>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</si>
  <si>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</si>
  <si>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</si>
  <si>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</si>
  <si>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</si>
  <si>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</si>
  <si>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</si>
  <si>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</si>
  <si>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</si>
  <si>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</si>
  <si>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</si>
  <si>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</si>
  <si>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</si>
  <si>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</si>
  <si>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</si>
  <si>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</si>
  <si>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</si>
  <si>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</si>
  <si>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</si>
  <si>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</si>
  <si>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</si>
  <si>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</si>
  <si>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</si>
  <si>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</si>
  <si>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</si>
  <si>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</si>
  <si>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</si>
  <si>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</si>
  <si>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</si>
  <si>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</si>
  <si>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</si>
  <si>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</si>
  <si>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</si>
  <si>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</si>
  <si>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</si>
  <si>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</si>
  <si>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</si>
  <si>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</si>
  <si>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</si>
  <si>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</si>
  <si>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</si>
  <si>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</si>
  <si>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</si>
  <si>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</si>
  <si>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</si>
  <si>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</si>
  <si>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</si>
  <si>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</si>
  <si>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</si>
  <si>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</si>
  <si>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</si>
  <si>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</si>
  <si>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</si>
  <si>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</si>
  <si>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</si>
  <si>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</si>
  <si>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</si>
  <si>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</si>
  <si>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</si>
  <si>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</si>
  <si>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</si>
  <si>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</si>
  <si>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</si>
  <si>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</si>
  <si>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</si>
  <si>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</si>
  <si>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</si>
  <si>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</si>
  <si>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</si>
  <si>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</si>
  <si>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</si>
  <si>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</si>
  <si>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</si>
  <si>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</si>
  <si>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</si>
  <si>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</si>
  <si>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</si>
  <si>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</si>
  <si>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</si>
  <si>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</si>
  <si>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</si>
  <si>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</si>
  <si>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</si>
  <si>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</si>
  <si>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</si>
  <si>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</si>
  <si>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</si>
  <si>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</si>
  <si>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</si>
  <si>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</si>
  <si>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</si>
  <si>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</si>
  <si>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</si>
  <si>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</si>
  <si>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</si>
  <si>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</si>
  <si>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</si>
  <si>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</si>
  <si>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</si>
  <si>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</si>
  <si>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</si>
  <si>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</si>
  <si>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</si>
  <si>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</si>
  <si>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</si>
  <si>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</si>
  <si>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</si>
  <si>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</si>
  <si>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</si>
  <si>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</si>
  <si>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</si>
  <si>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</si>
  <si>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</si>
  <si>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</si>
  <si>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</si>
  <si>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</si>
  <si>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</si>
  <si>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</si>
  <si>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</si>
  <si>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</si>
  <si>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</si>
  <si>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</si>
  <si>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</si>
  <si>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</si>
  <si>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</si>
  <si>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</si>
  <si>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</si>
  <si>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</si>
  <si>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</si>
  <si>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</si>
  <si>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</si>
  <si>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</si>
  <si>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</si>
  <si>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</si>
  <si>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</si>
  <si>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</si>
  <si>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</si>
  <si>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</si>
  <si>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</si>
  <si>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</si>
  <si>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</si>
  <si>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</si>
  <si>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</si>
  <si>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</si>
  <si>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</si>
  <si>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</si>
  <si>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</si>
  <si>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</si>
  <si>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</si>
  <si>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</si>
  <si>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</si>
  <si>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</si>
  <si>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</si>
  <si>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</si>
  <si>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</si>
  <si>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</si>
  <si>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</si>
  <si>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</si>
  <si>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</si>
  <si>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</si>
  <si>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</si>
  <si>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</si>
  <si>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</si>
  <si>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</si>
  <si>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</si>
  <si>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</si>
  <si>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</si>
  <si>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</si>
  <si>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</si>
  <si>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</si>
  <si>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</si>
  <si>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</si>
  <si>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</si>
  <si>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</si>
  <si>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</si>
  <si>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</si>
  <si>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</si>
  <si>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</si>
  <si>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</si>
  <si>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</si>
  <si>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</si>
  <si>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</si>
  <si>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</si>
  <si>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</si>
  <si>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</si>
  <si>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</si>
  <si>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</si>
  <si>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</si>
  <si>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</si>
  <si>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</si>
  <si>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</si>
  <si>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</si>
  <si>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</si>
  <si>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</si>
  <si>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</si>
  <si>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</si>
  <si>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</si>
  <si>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</si>
  <si>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</si>
  <si>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</si>
  <si>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</si>
  <si>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</si>
  <si>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</si>
  <si>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</si>
  <si>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</si>
  <si>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</si>
  <si>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</si>
  <si>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</si>
  <si>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</si>
  <si>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</si>
  <si>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</si>
  <si>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</si>
  <si>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</si>
  <si>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</si>
  <si>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</si>
  <si>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</si>
  <si>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</si>
  <si>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</si>
  <si>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</si>
  <si>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</si>
  <si>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</si>
  <si>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</si>
  <si>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</si>
  <si>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</si>
  <si>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</si>
  <si>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</si>
  <si>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</si>
  <si>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</si>
  <si>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</si>
  <si>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</si>
  <si>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</si>
  <si>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</si>
  <si>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</si>
  <si>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</si>
  <si>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</si>
  <si>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</si>
  <si>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</si>
  <si>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</si>
  <si>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</si>
  <si>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</si>
  <si>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</si>
  <si>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</si>
  <si>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</si>
  <si>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</si>
  <si>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</si>
  <si>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</si>
  <si>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</si>
  <si>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</si>
  <si>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</si>
  <si>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</si>
  <si>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</si>
  <si>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</si>
  <si>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</si>
  <si>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</si>
  <si>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</si>
  <si>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</si>
  <si>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</si>
  <si>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</si>
  <si>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</si>
  <si>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</si>
  <si>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</si>
  <si>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</si>
  <si>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</si>
  <si>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</si>
  <si>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</si>
  <si>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</si>
  <si>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</si>
  <si>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</si>
  <si>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</si>
  <si>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</si>
  <si>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</si>
  <si>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</si>
  <si>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</si>
  <si>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</si>
  <si>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</si>
  <si>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</si>
  <si>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</si>
  <si>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</si>
  <si>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</si>
  <si>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</si>
  <si>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</si>
  <si>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</si>
  <si>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</si>
  <si>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</si>
  <si>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</si>
  <si>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</si>
  <si>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</si>
  <si>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</si>
  <si>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</si>
  <si>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</si>
  <si>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</si>
  <si>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</si>
  <si>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</si>
  <si>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</si>
  <si>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</si>
  <si>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</si>
  <si>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</si>
  <si>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</si>
  <si>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</si>
  <si>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</si>
  <si>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</si>
  <si>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</si>
  <si>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</si>
  <si>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</si>
  <si>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</si>
  <si>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</si>
  <si>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</si>
  <si>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</si>
  <si>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</si>
  <si>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</si>
  <si>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</si>
  <si>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</si>
  <si>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</si>
  <si>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</si>
  <si>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</si>
  <si>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</si>
  <si>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</si>
  <si>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</si>
  <si>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</si>
  <si>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</si>
  <si>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</si>
  <si>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</si>
  <si>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</si>
  <si>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</si>
  <si>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</si>
  <si>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</si>
  <si>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</si>
  <si>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</si>
  <si>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</si>
  <si>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</si>
  <si>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</si>
  <si>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</si>
  <si>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</si>
  <si>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</si>
  <si>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</si>
  <si>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</si>
  <si>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</si>
  <si>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</si>
  <si>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</si>
  <si>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</si>
  <si>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</si>
  <si>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</si>
  <si>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</si>
  <si>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</si>
  <si>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</si>
  <si>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</si>
  <si>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</si>
  <si>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</si>
  <si>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</si>
  <si>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</si>
  <si>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</si>
  <si>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</si>
  <si>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</si>
  <si>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</si>
  <si>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</si>
  <si>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</si>
  <si>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</si>
  <si>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</si>
  <si>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</si>
  <si>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</si>
  <si>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</si>
  <si>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</si>
  <si>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</si>
  <si>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</si>
  <si>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</si>
  <si>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</si>
  <si>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</si>
  <si>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</si>
  <si>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</si>
  <si>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</si>
  <si>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</si>
  <si>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</si>
  <si>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</si>
  <si>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</si>
  <si>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</si>
  <si>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</si>
  <si>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</si>
  <si>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</si>
  <si>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</si>
  <si>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</si>
  <si>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</si>
  <si>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</si>
  <si>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</si>
  <si>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</si>
  <si>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</si>
  <si>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</si>
  <si>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</si>
  <si>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</si>
  <si>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</si>
  <si>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</si>
  <si>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</si>
  <si>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</si>
  <si>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</si>
  <si>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</si>
  <si>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</si>
  <si>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</si>
  <si>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</si>
  <si>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</si>
  <si>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</si>
  <si>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</si>
  <si>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</si>
  <si>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</si>
  <si>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</si>
  <si>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</si>
  <si>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</si>
  <si>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</si>
  <si>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</si>
  <si>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</si>
  <si>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</si>
  <si>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</si>
  <si>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</si>
  <si>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</si>
  <si>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</si>
  <si>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</si>
  <si>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</si>
  <si>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</si>
  <si>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</si>
  <si>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</si>
  <si>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</si>
  <si>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</si>
  <si>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</si>
  <si>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</si>
  <si>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</si>
  <si>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</si>
  <si>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</si>
  <si>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</si>
  <si>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</si>
  <si>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</si>
  <si>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</si>
  <si>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</si>
  <si>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</si>
  <si>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</si>
  <si>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</si>
  <si>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</si>
  <si>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</si>
  <si>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</si>
  <si>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</si>
  <si>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</si>
  <si>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</si>
  <si>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</si>
  <si>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</si>
  <si>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</si>
  <si>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</si>
  <si>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</si>
  <si>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</si>
  <si>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</si>
  <si>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</si>
  <si>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</si>
  <si>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</si>
  <si>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</si>
  <si>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</si>
  <si>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</si>
  <si>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</si>
  <si>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</si>
  <si>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</si>
  <si>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</si>
  <si>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</si>
  <si>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</si>
  <si>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</si>
  <si>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</si>
  <si>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</si>
  <si>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</si>
  <si>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</si>
  <si>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</si>
  <si>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</si>
  <si>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</si>
  <si>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</si>
  <si>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</si>
  <si>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</si>
  <si>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</si>
  <si>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</si>
  <si>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</si>
  <si>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</si>
  <si>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</si>
  <si>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</si>
  <si>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</si>
  <si>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</si>
  <si>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</si>
  <si>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</si>
  <si>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</si>
  <si>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</si>
  <si>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</si>
  <si>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</si>
  <si>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</si>
  <si>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</si>
  <si>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</si>
  <si>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</si>
  <si>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</si>
  <si>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</si>
  <si>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</si>
  <si>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</si>
  <si>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</si>
  <si>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</si>
  <si>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</si>
  <si>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</si>
  <si>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</si>
  <si>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</si>
  <si>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</si>
  <si>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</si>
  <si>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</si>
  <si>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</si>
  <si>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</si>
  <si>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</si>
  <si>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</si>
  <si>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</si>
  <si>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</si>
  <si>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</si>
  <si>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</si>
  <si>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</si>
  <si>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</si>
  <si>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</si>
  <si>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</si>
  <si>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</si>
  <si>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</si>
  <si>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</si>
  <si>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</si>
  <si>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</si>
  <si>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</si>
  <si>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</si>
  <si>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</si>
  <si>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</si>
  <si>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</si>
  <si>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</si>
  <si>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</si>
  <si>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</si>
  <si>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</si>
  <si>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</si>
  <si>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</si>
  <si>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</si>
  <si>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</si>
  <si>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</si>
  <si>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</si>
  <si>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</si>
  <si>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</si>
  <si>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</si>
  <si>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</si>
  <si>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</si>
  <si>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</si>
  <si>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</si>
  <si>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</si>
  <si>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</si>
  <si>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</si>
  <si>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</si>
  <si>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</si>
  <si>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</si>
  <si>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</si>
  <si>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</si>
  <si>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</si>
  <si>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</si>
  <si>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</si>
  <si>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</si>
  <si>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</si>
  <si>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</si>
  <si>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</si>
  <si>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</si>
  <si>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</si>
  <si>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</si>
  <si>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</si>
  <si>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</si>
  <si>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</si>
  <si>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</si>
  <si>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</si>
  <si>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</si>
  <si>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</si>
  <si>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</si>
  <si>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</si>
  <si>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</si>
  <si>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</si>
  <si>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</si>
  <si>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</si>
  <si>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</si>
  <si>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</si>
  <si>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</si>
  <si>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</si>
  <si>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</si>
  <si>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</si>
  <si>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</si>
  <si>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</si>
  <si>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</si>
  <si>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</si>
  <si>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</si>
  <si>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</si>
  <si>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</si>
  <si>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</si>
  <si>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</si>
  <si>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</si>
  <si>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</si>
  <si>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</si>
  <si>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</si>
  <si>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</si>
  <si>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</si>
  <si>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</si>
  <si>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</si>
  <si>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</si>
  <si>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</si>
  <si>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</si>
  <si>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</si>
  <si>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</si>
  <si>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</si>
  <si>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</si>
  <si>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</si>
  <si>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</si>
  <si>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</si>
  <si>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</si>
  <si>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</si>
  <si>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</si>
  <si>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</si>
  <si>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</si>
  <si>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</si>
  <si>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</si>
  <si>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</si>
  <si>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</si>
  <si>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</si>
  <si>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</si>
  <si>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</si>
  <si>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</si>
  <si>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</si>
  <si>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</si>
  <si>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</si>
  <si>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</si>
  <si>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</si>
  <si>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</si>
  <si>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</si>
  <si>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</si>
  <si>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</si>
  <si>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</si>
  <si>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</si>
  <si>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</si>
  <si>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</si>
  <si>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</si>
  <si>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</si>
  <si>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</si>
  <si>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</si>
  <si>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</si>
  <si>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</si>
  <si>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</si>
  <si>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</si>
  <si>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</si>
  <si>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</si>
  <si>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</si>
  <si>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</si>
  <si>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</si>
  <si>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</si>
  <si>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</si>
  <si>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</si>
  <si>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</si>
  <si>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</si>
  <si>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</si>
  <si>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</si>
  <si>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</si>
  <si>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</si>
  <si>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</si>
  <si>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</si>
  <si>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</si>
  <si>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</si>
  <si>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</si>
  <si>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</si>
  <si>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</si>
  <si>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</si>
  <si>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</si>
  <si>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</si>
  <si>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</si>
  <si>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</si>
  <si>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</si>
  <si>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</si>
  <si>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</si>
  <si>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</si>
  <si>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</si>
  <si>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</si>
  <si>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</si>
  <si>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</si>
  <si>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</si>
  <si>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</si>
  <si>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</si>
  <si>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</si>
  <si>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</si>
  <si>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</si>
  <si>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</si>
  <si>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</si>
  <si>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</si>
  <si>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</si>
  <si>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</si>
  <si>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</si>
  <si>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</si>
  <si>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</si>
  <si>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</si>
  <si>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</si>
  <si>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</si>
  <si>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</si>
  <si>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</si>
  <si>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</si>
  <si>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</si>
  <si>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</si>
  <si>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</si>
  <si>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</si>
  <si>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</si>
  <si>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</si>
  <si>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</si>
  <si>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</si>
  <si>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</si>
  <si>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</si>
  <si>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</si>
  <si>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</si>
  <si>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</si>
  <si>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</si>
  <si>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</si>
  <si>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</si>
  <si>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</si>
  <si>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</si>
  <si>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</si>
  <si>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</si>
  <si>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</si>
  <si>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</si>
  <si>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</si>
  <si>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</si>
  <si>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</si>
  <si>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</si>
  <si>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</si>
  <si>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</si>
  <si>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</si>
  <si>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</si>
  <si>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</si>
  <si>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</si>
  <si>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</si>
  <si>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</si>
  <si>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</si>
  <si>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</si>
  <si>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</si>
  <si>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</si>
  <si>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</si>
  <si>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</si>
  <si>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</si>
  <si>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</si>
  <si>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</si>
  <si>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</si>
  <si>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</si>
  <si>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</si>
  <si>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</si>
  <si>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</si>
  <si>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</si>
  <si>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</si>
  <si>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</si>
  <si>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</si>
  <si>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</si>
  <si>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</si>
  <si>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</si>
  <si>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</si>
  <si>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</si>
  <si>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</si>
  <si>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</si>
  <si>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</si>
  <si>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</si>
  <si>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</si>
  <si>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</si>
  <si>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</si>
  <si>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</si>
  <si>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</si>
  <si>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</si>
  <si>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</si>
  <si>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</si>
  <si>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</si>
  <si>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</si>
  <si>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</si>
  <si>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</si>
  <si>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</si>
  <si>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</si>
  <si>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</si>
  <si>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</si>
  <si>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</si>
  <si>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</si>
  <si>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</si>
  <si>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</si>
  <si>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</si>
  <si>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</si>
  <si>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</si>
  <si>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</si>
  <si>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</si>
  <si>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</si>
  <si>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</si>
  <si>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</si>
  <si>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</si>
  <si>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</si>
  <si>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</si>
  <si>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</si>
  <si>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</si>
  <si>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</si>
  <si>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</si>
  <si>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</si>
  <si>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</si>
  <si>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</si>
  <si>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</si>
  <si>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</si>
  <si>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</si>
  <si>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</si>
  <si>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</si>
  <si>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</si>
  <si>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</si>
  <si>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</si>
  <si>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</si>
  <si>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</si>
  <si>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</si>
  <si>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</si>
  <si>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</si>
  <si>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</si>
  <si>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</si>
  <si>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</si>
  <si>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</si>
  <si>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</si>
  <si>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</si>
  <si>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</si>
  <si>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</si>
  <si>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</si>
  <si>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</si>
  <si>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</si>
  <si>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</si>
  <si>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</si>
  <si>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</si>
  <si>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</si>
  <si>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</si>
  <si>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</si>
  <si>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</si>
  <si>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</si>
  <si>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</si>
  <si>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</si>
  <si>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</si>
  <si>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</si>
  <si>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</si>
  <si>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</si>
  <si>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</si>
  <si>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</si>
  <si>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</si>
  <si>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</si>
  <si>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</si>
  <si>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</si>
  <si>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</si>
  <si>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</si>
  <si>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</si>
  <si>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</si>
  <si>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</si>
  <si>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</si>
  <si>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</si>
  <si>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</si>
  <si>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</si>
  <si>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</si>
  <si>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</si>
  <si>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</si>
  <si>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</si>
  <si>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</si>
  <si>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</si>
  <si>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</si>
  <si>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</si>
  <si>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</si>
  <si>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</si>
  <si>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</si>
  <si>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</si>
  <si>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</si>
  <si>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</si>
  <si>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</si>
  <si>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</si>
  <si>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</si>
  <si>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</si>
  <si>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</si>
  <si>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</si>
  <si>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</si>
  <si>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</si>
  <si>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</si>
  <si>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</si>
  <si>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</si>
  <si>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</si>
  <si>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</si>
  <si>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</si>
  <si>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</si>
  <si>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</si>
  <si>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</si>
  <si>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</si>
  <si>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</si>
  <si>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</si>
  <si>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</si>
  <si>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</si>
  <si>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</si>
  <si>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</si>
  <si>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</si>
  <si>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</si>
  <si>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</si>
  <si>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</si>
  <si>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</si>
  <si>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</si>
  <si>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</si>
  <si>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</si>
  <si>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</si>
  <si>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</si>
  <si>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</si>
  <si>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</si>
  <si>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</si>
  <si>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</si>
  <si>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</si>
  <si>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</si>
  <si>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</si>
  <si>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</si>
  <si>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</si>
  <si>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</si>
  <si>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</si>
  <si>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</si>
  <si>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</si>
  <si>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</si>
  <si>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</si>
  <si>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</si>
  <si>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</si>
  <si>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</si>
  <si>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</si>
  <si>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</si>
  <si>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</si>
  <si>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</si>
  <si>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</si>
  <si>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</si>
  <si>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</si>
  <si>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</si>
  <si>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</si>
  <si>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</si>
  <si>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</si>
  <si>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</si>
  <si>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</si>
  <si>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</si>
  <si>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</si>
  <si>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</si>
  <si>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</si>
  <si>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</si>
  <si>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</si>
  <si>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</si>
  <si>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</si>
  <si>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</si>
  <si>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</si>
  <si>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</si>
  <si>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</si>
  <si>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</si>
  <si>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</si>
  <si>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</si>
  <si>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</si>
  <si>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</si>
  <si>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</si>
  <si>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</si>
  <si>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</si>
  <si>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</si>
  <si>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</si>
  <si>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</si>
  <si>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</si>
  <si>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</si>
  <si>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</si>
  <si>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</si>
  <si>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</si>
  <si>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</si>
  <si>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</si>
  <si>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</si>
  <si>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</si>
  <si>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</si>
  <si>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</si>
  <si>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</si>
  <si>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</si>
  <si>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</si>
  <si>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</si>
  <si>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</si>
  <si>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</si>
  <si>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</si>
  <si>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</si>
  <si>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</si>
  <si>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</si>
  <si>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</si>
  <si>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</si>
  <si>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</si>
  <si>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</si>
  <si>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</si>
  <si>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</si>
  <si>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</si>
  <si>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</si>
  <si>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</si>
  <si>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</si>
  <si>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</si>
  <si>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</si>
  <si>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</si>
  <si>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</si>
  <si>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</si>
  <si>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</si>
  <si>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</si>
  <si>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</si>
  <si>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</si>
  <si>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</si>
  <si>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</si>
  <si>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</si>
  <si>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</si>
  <si>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</si>
  <si>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</si>
  <si>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</si>
  <si>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</si>
  <si>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</si>
  <si>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</si>
  <si>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</si>
  <si>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</si>
  <si>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</si>
  <si>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</si>
  <si>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</si>
  <si>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</si>
  <si>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</si>
  <si>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</si>
  <si>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</si>
  <si>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</si>
  <si>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</si>
  <si>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</si>
  <si>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</si>
  <si>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</si>
  <si>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</si>
  <si>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</si>
  <si>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</si>
  <si>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</si>
  <si>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</si>
  <si>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</si>
  <si>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</si>
  <si>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</si>
  <si>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</si>
  <si>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</si>
  <si>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</si>
  <si>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</si>
  <si>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</si>
  <si>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</si>
  <si>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</si>
  <si>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</si>
  <si>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</si>
  <si>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</si>
  <si>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</si>
  <si>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</si>
  <si>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</si>
  <si>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</si>
  <si>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</si>
  <si>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</si>
  <si>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</si>
  <si>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</si>
  <si>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</si>
  <si>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</si>
  <si>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</si>
  <si>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</si>
  <si>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</si>
  <si>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</si>
  <si>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</si>
  <si>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</si>
  <si>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</si>
  <si>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</si>
  <si>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</si>
  <si>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</si>
  <si>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</si>
  <si>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</si>
  <si>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</si>
  <si>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</si>
  <si>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</si>
  <si>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</si>
  <si>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</si>
  <si>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</si>
  <si>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</si>
  <si>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</si>
  <si>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</si>
  <si>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</si>
  <si>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</si>
  <si>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</si>
  <si>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</si>
  <si>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</si>
  <si>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</si>
  <si>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</si>
  <si>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</si>
  <si>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</si>
  <si>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</si>
  <si>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</si>
  <si>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</si>
  <si>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</si>
  <si>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</si>
  <si>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</si>
  <si>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</si>
  <si>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</si>
  <si>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</si>
  <si>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</si>
  <si>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</si>
  <si>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</si>
  <si>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</si>
  <si>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</si>
  <si>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</si>
  <si>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</si>
  <si>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</si>
  <si>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</si>
  <si>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</si>
  <si>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</si>
  <si>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</si>
  <si>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</si>
  <si>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</si>
  <si>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</si>
  <si>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</si>
  <si>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</si>
  <si>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</si>
  <si>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</si>
  <si>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</si>
  <si>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</si>
  <si>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</si>
  <si>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</si>
  <si>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</si>
  <si>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</si>
  <si>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</si>
  <si>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</si>
  <si>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</si>
  <si>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</si>
  <si>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</si>
  <si>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</si>
  <si>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</si>
  <si>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</si>
  <si>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</si>
  <si>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</si>
  <si>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</si>
  <si>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</si>
  <si>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</si>
  <si>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</si>
  <si>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</si>
  <si>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</si>
  <si>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</si>
  <si>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</si>
  <si>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</si>
  <si>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</si>
  <si>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</si>
  <si>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</si>
  <si>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</si>
  <si>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</si>
  <si>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</si>
  <si>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</si>
  <si>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</si>
  <si>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</si>
  <si>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</si>
  <si>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</si>
  <si>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</si>
  <si>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</si>
  <si>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</si>
  <si>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</si>
  <si>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</si>
  <si>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</si>
  <si>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</si>
  <si>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</si>
  <si>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</si>
  <si>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</si>
  <si>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</si>
  <si>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</si>
  <si>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</si>
  <si>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</si>
  <si>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</si>
  <si>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</si>
  <si>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</si>
  <si>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</si>
  <si>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</si>
  <si>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</si>
  <si>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</si>
  <si>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</si>
  <si>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</si>
  <si>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</si>
  <si>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</si>
  <si>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</si>
  <si>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</si>
  <si>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</si>
  <si>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</si>
  <si>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</si>
  <si>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</si>
  <si>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</si>
  <si>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</si>
  <si>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</si>
  <si>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</si>
  <si>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</si>
  <si>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</si>
  <si>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</si>
  <si>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</si>
  <si>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</si>
  <si>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</si>
  <si>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</si>
  <si>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</si>
  <si>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</si>
  <si>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</si>
  <si>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</si>
  <si>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</si>
  <si>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</si>
  <si>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</si>
  <si>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</si>
  <si>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</si>
  <si>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</si>
  <si>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</si>
  <si>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</si>
  <si>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</si>
  <si>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</si>
  <si>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</si>
  <si>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</si>
  <si>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</si>
  <si>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</si>
  <si>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</si>
  <si>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</si>
  <si>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</si>
  <si>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</si>
  <si>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</si>
  <si>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</si>
  <si>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</si>
  <si>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</si>
  <si>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</si>
  <si>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</si>
  <si>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</si>
  <si>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</si>
  <si>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</si>
  <si>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</si>
  <si>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</si>
  <si>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</si>
  <si>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</si>
  <si>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</si>
  <si>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</si>
  <si>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</si>
  <si>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</si>
  <si>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</si>
  <si>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</si>
  <si>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</si>
  <si>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</si>
  <si>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</si>
  <si>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</si>
  <si>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</si>
  <si>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</si>
  <si>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</si>
  <si>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</si>
  <si>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</si>
  <si>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</si>
  <si>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</si>
  <si>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</si>
  <si>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</si>
  <si>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</si>
  <si>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</si>
  <si>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</si>
  <si>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</si>
  <si>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</si>
  <si>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</si>
  <si>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</si>
  <si>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</si>
  <si>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</si>
  <si>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</si>
  <si>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</si>
  <si>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</si>
  <si>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</si>
  <si>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</si>
  <si>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</si>
  <si>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</si>
  <si>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</si>
  <si>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</si>
  <si>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</si>
  <si>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</si>
  <si>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</si>
  <si>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</si>
  <si>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</si>
  <si>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</si>
  <si>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</si>
  <si>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</si>
  <si>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</si>
  <si>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</si>
  <si>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</si>
  <si>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</si>
  <si>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</si>
  <si>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</si>
  <si>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</si>
  <si>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</si>
  <si>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</si>
  <si>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</si>
  <si>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</si>
  <si>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</si>
  <si>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</si>
  <si>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</si>
  <si>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</si>
  <si>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</si>
  <si>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</si>
  <si>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</si>
  <si>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</si>
  <si>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</si>
  <si>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</si>
  <si>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</si>
  <si>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</si>
  <si>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</si>
  <si>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</si>
  <si>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</si>
  <si>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</si>
  <si>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</si>
  <si>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</si>
  <si>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</si>
  <si>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</si>
  <si>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</si>
  <si>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</si>
  <si>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</si>
  <si>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</si>
  <si>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</si>
  <si>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</si>
  <si>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</si>
  <si>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</si>
  <si>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</si>
  <si>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</si>
  <si>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</si>
  <si>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</si>
  <si>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</si>
  <si>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</si>
  <si>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</si>
  <si>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</si>
  <si>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</si>
  <si>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</si>
  <si>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</si>
  <si>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</si>
  <si>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</si>
  <si>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</si>
  <si>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</si>
  <si>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</si>
  <si>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</si>
  <si>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</si>
  <si>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</si>
  <si>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</si>
  <si>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</si>
  <si>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</si>
  <si>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</si>
  <si>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</si>
  <si>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</si>
  <si>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</si>
  <si>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</si>
  <si>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</si>
  <si>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</si>
  <si>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</si>
  <si>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</si>
  <si>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</si>
  <si>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</si>
  <si>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</si>
  <si>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</si>
  <si>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</si>
  <si>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</si>
  <si>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</si>
  <si>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</si>
  <si>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</si>
  <si>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</si>
  <si>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</si>
  <si>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</si>
  <si>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</si>
  <si>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</si>
  <si>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</si>
  <si>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</si>
  <si>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</si>
  <si>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</si>
  <si>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</si>
  <si>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</si>
  <si>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</si>
  <si>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</si>
  <si>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</si>
  <si>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</si>
  <si>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</si>
  <si>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</si>
  <si>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</si>
  <si>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</si>
  <si>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</si>
  <si>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</si>
  <si>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</si>
  <si>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</si>
  <si>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</si>
  <si>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</si>
  <si>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</si>
  <si>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</si>
  <si>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</si>
  <si>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</si>
  <si>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</si>
  <si>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</si>
  <si>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</si>
  <si>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</si>
  <si>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</si>
  <si>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</si>
  <si>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</si>
  <si>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</si>
  <si>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</si>
  <si>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</si>
  <si>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</si>
  <si>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</si>
  <si>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</si>
  <si>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</si>
  <si>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</si>
  <si>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</si>
  <si>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</si>
  <si>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</si>
  <si>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</si>
  <si>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</si>
  <si>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</si>
  <si>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</si>
  <si>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</si>
  <si>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</si>
  <si>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</si>
  <si>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</si>
  <si>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</si>
  <si>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</si>
  <si>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</si>
  <si>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</si>
  <si>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</si>
  <si>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</si>
  <si>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</si>
  <si>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</si>
  <si>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</si>
  <si>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</si>
  <si>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</si>
  <si>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</si>
  <si>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</si>
  <si>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</si>
  <si>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</si>
  <si>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</si>
  <si>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</si>
  <si>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</si>
  <si>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</si>
  <si>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</si>
  <si>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</si>
  <si>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</si>
  <si>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</si>
  <si>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</si>
  <si>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</si>
  <si>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</si>
  <si>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</si>
  <si>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</si>
  <si>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</si>
  <si>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</si>
  <si>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</si>
  <si>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</si>
  <si>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</si>
  <si>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</si>
  <si>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</si>
  <si>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</si>
  <si>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</si>
  <si>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</si>
  <si>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</si>
  <si>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</si>
  <si>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</si>
  <si>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</si>
  <si>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</si>
  <si>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</si>
  <si>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</si>
  <si>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</si>
  <si>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</si>
  <si>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</si>
  <si>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</si>
  <si>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</si>
  <si>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</si>
  <si>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</si>
  <si>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</si>
  <si>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</si>
  <si>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</si>
  <si>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</si>
  <si>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</si>
  <si>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</si>
  <si>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</si>
  <si>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</si>
  <si>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</si>
  <si>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</si>
  <si>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</si>
  <si>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</si>
  <si>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</si>
  <si>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</si>
  <si>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</si>
  <si>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</si>
  <si>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</si>
  <si>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</si>
  <si>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</si>
  <si>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</si>
  <si>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</si>
  <si>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</si>
  <si>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</si>
  <si>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</si>
  <si>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</si>
  <si>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</si>
  <si>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</si>
  <si>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</si>
  <si>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</si>
  <si>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</si>
  <si>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</si>
  <si>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</si>
  <si>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</si>
  <si>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</si>
  <si>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</si>
  <si>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</si>
  <si>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</si>
  <si>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</si>
  <si>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</si>
  <si>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</si>
  <si>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</si>
  <si>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</si>
  <si>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</si>
  <si>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</si>
  <si>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</si>
  <si>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</si>
  <si>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</si>
  <si>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</si>
  <si>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</si>
  <si>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</si>
  <si>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</si>
  <si>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</si>
  <si>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</si>
  <si>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</si>
  <si>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</si>
  <si>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</si>
  <si>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</si>
  <si>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</si>
  <si>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</si>
  <si>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</si>
  <si>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</si>
  <si>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</si>
  <si>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</si>
  <si>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</si>
  <si>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</si>
  <si>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</si>
  <si>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</si>
  <si>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</si>
  <si>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</si>
  <si>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</si>
  <si>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</si>
  <si>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</si>
  <si>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</si>
  <si>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</si>
  <si>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</si>
  <si>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</si>
  <si>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</si>
  <si>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</si>
  <si>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</si>
  <si>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</si>
  <si>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</si>
  <si>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</si>
  <si>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</si>
  <si>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</si>
  <si>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</si>
  <si>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</si>
  <si>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</si>
  <si>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</si>
  <si>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</si>
  <si>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</si>
  <si>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</si>
  <si>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</si>
  <si>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</si>
  <si>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</si>
  <si>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</si>
  <si>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</si>
  <si>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</si>
  <si>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</si>
  <si>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</si>
  <si>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</si>
  <si>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</si>
  <si>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</si>
  <si>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</si>
  <si>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</si>
  <si>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</si>
  <si>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</si>
  <si>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</si>
  <si>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</si>
  <si>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</si>
  <si>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</si>
  <si>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</si>
  <si>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</si>
  <si>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</si>
  <si>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</si>
  <si>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</si>
  <si>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</si>
  <si>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</si>
  <si>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</si>
  <si>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</si>
  <si>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</si>
  <si>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</si>
  <si>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</si>
  <si>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</si>
  <si>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</si>
  <si>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</si>
  <si>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</si>
  <si>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</si>
  <si>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</si>
  <si>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</si>
  <si>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</si>
  <si>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</si>
  <si>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</si>
  <si>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</si>
  <si>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</si>
  <si>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</si>
  <si>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</si>
  <si>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</si>
  <si>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</si>
  <si>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</si>
  <si>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</si>
  <si>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</si>
  <si>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</si>
  <si>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</si>
  <si>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</si>
  <si>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</si>
  <si>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</si>
  <si>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</si>
  <si>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</si>
  <si>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</si>
  <si>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</si>
  <si>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</si>
  <si>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</si>
  <si>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</si>
  <si>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</si>
  <si>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</si>
  <si>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</si>
  <si>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</si>
  <si>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</si>
  <si>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</si>
  <si>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</si>
  <si>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</si>
  <si>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</si>
  <si>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</si>
  <si>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</si>
  <si>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</si>
  <si>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</si>
  <si>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</si>
  <si>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</si>
  <si>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</si>
  <si>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</si>
  <si>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</si>
  <si>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</si>
  <si>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</si>
  <si>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</si>
  <si>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</si>
  <si>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</si>
  <si>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</si>
  <si>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</si>
  <si>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</si>
  <si>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</si>
  <si>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</si>
  <si>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</si>
  <si>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</si>
  <si>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</si>
  <si>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</si>
  <si>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</si>
  <si>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</si>
  <si>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</si>
  <si>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</si>
  <si>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</si>
  <si>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</si>
  <si>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</si>
  <si>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</si>
  <si>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</si>
  <si>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</si>
  <si>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</si>
  <si>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</si>
  <si>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</si>
  <si>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</si>
  <si>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</si>
  <si>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</si>
  <si>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</si>
  <si>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</si>
  <si>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</si>
  <si>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</si>
  <si>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</si>
  <si>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</si>
  <si>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</si>
  <si>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</si>
  <si>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</si>
  <si>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</si>
  <si>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</si>
  <si>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</si>
  <si>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</si>
  <si>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</si>
  <si>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</si>
  <si>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</si>
  <si>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</si>
  <si>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</si>
  <si>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</si>
  <si>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</si>
  <si>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</si>
  <si>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</si>
  <si>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</si>
  <si>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</si>
  <si>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</si>
  <si>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</si>
  <si>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</si>
  <si>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</si>
  <si>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</si>
  <si>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</si>
  <si>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</si>
  <si>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</si>
  <si>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</si>
  <si>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</si>
  <si>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</si>
  <si>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</si>
  <si>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</si>
  <si>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</si>
  <si>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</si>
  <si>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</si>
  <si>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</si>
  <si>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</si>
  <si>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</si>
  <si>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</si>
  <si>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</si>
  <si>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</si>
  <si>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</si>
  <si>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</si>
  <si>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</si>
  <si>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</si>
  <si>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</si>
  <si>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</si>
  <si>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</si>
  <si>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</si>
  <si>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</si>
  <si>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</si>
  <si>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</si>
  <si>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</si>
  <si>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</si>
  <si>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</si>
  <si>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</si>
  <si>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</si>
  <si>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</si>
  <si>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</si>
  <si>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</si>
  <si>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</si>
  <si>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</si>
  <si>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</si>
  <si>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</si>
  <si>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</si>
  <si>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</si>
  <si>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</si>
  <si>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</si>
  <si>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</si>
  <si>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</si>
  <si>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</si>
  <si>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</si>
  <si>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</si>
  <si>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</si>
  <si>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</si>
  <si>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</si>
  <si>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</si>
  <si>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</si>
  <si>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</si>
  <si>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</si>
  <si>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</si>
  <si>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</si>
  <si>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</si>
  <si>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</si>
  <si>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</si>
  <si>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</si>
  <si>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</si>
  <si>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</si>
  <si>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</si>
  <si>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</si>
  <si>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</si>
  <si>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</si>
  <si>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</si>
  <si>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</si>
  <si>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</si>
  <si>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</si>
  <si>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</si>
  <si>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</si>
  <si>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</si>
  <si>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</si>
  <si>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</si>
  <si>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</si>
  <si>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</si>
  <si>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</si>
  <si>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</si>
  <si>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</si>
  <si>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</si>
  <si>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</si>
  <si>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</si>
  <si>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</si>
  <si>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</si>
  <si>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</si>
  <si>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</si>
  <si>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</si>
  <si>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</si>
  <si>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</si>
  <si>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</si>
  <si>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</si>
  <si>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</si>
  <si>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</si>
  <si>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</si>
  <si>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</si>
  <si>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</si>
  <si>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</si>
  <si>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</si>
  <si>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</si>
  <si>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</si>
  <si>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</si>
  <si>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</si>
  <si>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</si>
  <si>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</si>
  <si>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</si>
  <si>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</si>
  <si>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</si>
  <si>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</si>
  <si>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</si>
  <si>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</si>
  <si>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</si>
  <si>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</si>
  <si>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</si>
  <si>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</si>
  <si>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</si>
  <si>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</si>
  <si>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</si>
  <si>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</si>
  <si>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</si>
  <si>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</si>
  <si>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</si>
  <si>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</si>
  <si>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</si>
  <si>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</si>
  <si>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</si>
  <si>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</si>
  <si>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</si>
  <si>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</si>
  <si>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</si>
  <si>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</si>
  <si>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</si>
  <si>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</si>
  <si>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</si>
  <si>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</si>
  <si>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</si>
  <si>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</si>
  <si>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</si>
  <si>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</si>
  <si>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</si>
  <si>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</si>
  <si>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</si>
  <si>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</si>
  <si>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</si>
  <si>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</si>
  <si>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</si>
  <si>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</si>
  <si>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</si>
  <si>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</si>
  <si>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</si>
  <si>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</si>
  <si>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</si>
  <si>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</si>
  <si>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</si>
  <si>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</si>
  <si>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</si>
  <si>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</si>
  <si>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</si>
  <si>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</si>
  <si>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</si>
  <si>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</si>
  <si>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</si>
  <si>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</si>
  <si>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</si>
  <si>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</si>
  <si>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</si>
  <si>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</si>
  <si>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</si>
  <si>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</si>
  <si>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</si>
  <si>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</si>
  <si>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</si>
  <si>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</si>
  <si>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</si>
  <si>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</si>
  <si>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</si>
  <si>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</si>
  <si>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</si>
  <si>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</si>
  <si>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</si>
  <si>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</si>
  <si>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</si>
  <si>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</si>
  <si>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</si>
  <si>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</si>
  <si>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</si>
  <si>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</si>
  <si>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</si>
  <si>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</si>
  <si>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</si>
  <si>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</si>
  <si>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</si>
  <si>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</si>
  <si>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</si>
  <si>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</si>
  <si>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</si>
  <si>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</si>
  <si>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</si>
  <si>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</si>
  <si>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</si>
  <si>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</si>
  <si>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</si>
  <si>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</si>
  <si>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</si>
  <si>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</si>
  <si>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</si>
  <si>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</si>
  <si>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</si>
  <si>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</si>
  <si>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</si>
  <si>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</si>
  <si>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</si>
  <si>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</si>
  <si>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</si>
  <si>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</si>
  <si>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</si>
  <si>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</si>
  <si>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</si>
  <si>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</si>
  <si>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</si>
  <si>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</si>
  <si>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</si>
  <si>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</si>
  <si>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</si>
  <si>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</si>
  <si>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</si>
  <si>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</si>
  <si>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</si>
  <si>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</si>
  <si>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</si>
  <si>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</si>
  <si>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</si>
  <si>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</si>
  <si>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</si>
  <si>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</si>
  <si>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</si>
  <si>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</si>
  <si>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</si>
  <si>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</si>
  <si>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</si>
  <si>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</si>
  <si>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</si>
  <si>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</si>
  <si>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</si>
  <si>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</si>
  <si>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</si>
  <si>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</si>
  <si>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</si>
  <si>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</si>
  <si>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</si>
  <si>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</si>
  <si>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</si>
  <si>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</si>
  <si>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</si>
  <si>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</si>
  <si>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</si>
  <si>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</si>
  <si>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</si>
  <si>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</si>
  <si>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</si>
  <si>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</si>
  <si>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</si>
  <si>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</si>
  <si>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</si>
  <si>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</si>
  <si>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</si>
  <si>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</si>
  <si>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</si>
  <si>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</si>
  <si>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</si>
  <si>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</si>
  <si>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</si>
  <si>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</si>
  <si>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</si>
  <si>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</si>
  <si>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</si>
  <si>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</si>
  <si>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</si>
  <si>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</si>
  <si>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</si>
  <si>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</si>
  <si>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</si>
  <si>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</si>
  <si>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</si>
  <si>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</si>
  <si>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</si>
  <si>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</si>
  <si>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</si>
  <si>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</si>
  <si>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</si>
  <si>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</si>
  <si>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</si>
  <si>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</si>
  <si>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</si>
  <si>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</si>
  <si>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</si>
  <si>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</si>
  <si>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</si>
  <si>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</si>
  <si>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</si>
  <si>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</si>
  <si>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</si>
  <si>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</si>
  <si>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</si>
  <si>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</si>
  <si>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</si>
  <si>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</si>
  <si>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</si>
  <si>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</si>
  <si>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</si>
  <si>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</si>
  <si>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</si>
  <si>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</si>
  <si>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</si>
  <si>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</si>
  <si>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</si>
  <si>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</si>
  <si>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</si>
  <si>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</si>
  <si>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</si>
  <si>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</si>
  <si>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</si>
  <si>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</si>
  <si>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</si>
  <si>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</si>
  <si>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</si>
  <si>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</si>
  <si>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</si>
  <si>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</si>
  <si>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</si>
  <si>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</si>
  <si>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</si>
  <si>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</si>
  <si>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</si>
  <si>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</si>
  <si>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</si>
  <si>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</si>
  <si>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</si>
  <si>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</si>
  <si>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</si>
  <si>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</si>
  <si>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</si>
  <si>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</si>
  <si>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</si>
  <si>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</si>
  <si>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</si>
  <si>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</si>
  <si>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</si>
  <si>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</si>
  <si>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</si>
  <si>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</si>
  <si>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</si>
  <si>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</si>
  <si>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</si>
  <si>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</si>
  <si>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</si>
  <si>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</si>
  <si>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</si>
  <si>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</si>
  <si>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</si>
  <si>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</si>
  <si>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</si>
  <si>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</si>
  <si>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</si>
  <si>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</si>
  <si>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</si>
  <si>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</si>
  <si>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</si>
  <si>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</si>
  <si>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</si>
  <si>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</si>
  <si>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</si>
  <si>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</si>
  <si>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</si>
  <si>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</si>
  <si>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</si>
  <si>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</si>
  <si>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</si>
  <si>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</si>
  <si>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</si>
  <si>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</si>
  <si>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</si>
  <si>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</si>
  <si>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</si>
  <si>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</si>
  <si>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</si>
  <si>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</si>
  <si>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</si>
  <si>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</si>
  <si>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</si>
  <si>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</si>
  <si>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</si>
  <si>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</si>
  <si>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</si>
  <si>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</si>
  <si>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</si>
  <si>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</si>
  <si>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</si>
  <si>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</si>
  <si>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</si>
  <si>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</si>
  <si>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</si>
  <si>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</si>
  <si>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</si>
  <si>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</si>
  <si>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</si>
  <si>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</si>
  <si>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</si>
  <si>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</si>
  <si>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</si>
  <si>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</si>
  <si>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</si>
  <si>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</si>
  <si>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</si>
  <si>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</si>
  <si>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</si>
  <si>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</si>
  <si>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</si>
  <si>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</si>
  <si>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</si>
  <si>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</si>
  <si>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</si>
  <si>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</si>
  <si>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</si>
  <si>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</si>
  <si>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</si>
  <si>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</si>
  <si>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</si>
  <si>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</si>
  <si>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</si>
  <si>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</si>
  <si>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</si>
  <si>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</si>
  <si>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</si>
  <si>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</si>
  <si>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</si>
  <si>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</si>
  <si>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</si>
  <si>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</si>
  <si>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</si>
  <si>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</si>
  <si>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</si>
  <si>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</si>
  <si>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</si>
  <si>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</si>
  <si>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</si>
  <si>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</si>
  <si>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</si>
  <si>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</si>
  <si>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</si>
  <si>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</si>
  <si>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</si>
  <si>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</si>
  <si>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</si>
  <si>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</si>
  <si>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</si>
  <si>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</si>
  <si>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</si>
  <si>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</si>
  <si>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</si>
  <si>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</si>
  <si>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</si>
  <si>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</si>
  <si>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</si>
  <si>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</si>
  <si>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</si>
  <si>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</si>
  <si>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</si>
  <si>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</si>
  <si>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</si>
  <si>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</si>
  <si>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</si>
  <si>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</si>
  <si>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</si>
  <si>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</si>
  <si>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</si>
  <si>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</si>
  <si>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</si>
  <si>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</si>
  <si>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</si>
  <si>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</si>
  <si>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</si>
  <si>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</si>
  <si>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</si>
  <si>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</si>
  <si>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</si>
  <si>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</si>
  <si>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</si>
  <si>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</si>
  <si>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</si>
  <si>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</si>
  <si>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</si>
  <si>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</si>
  <si>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</si>
  <si>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</si>
  <si>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</si>
  <si>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</si>
  <si>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</si>
  <si>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</si>
  <si>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</si>
  <si>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</si>
  <si>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</si>
  <si>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</si>
  <si>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</si>
  <si>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</si>
  <si>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</si>
  <si>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</si>
  <si>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</si>
  <si>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</si>
  <si>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</si>
  <si>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</si>
  <si>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</si>
  <si>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</si>
  <si>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</si>
  <si>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</si>
  <si>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</si>
  <si>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</si>
  <si>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</si>
  <si>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</si>
  <si>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</si>
  <si>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</si>
  <si>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</si>
  <si>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</si>
  <si>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</si>
  <si>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</si>
  <si>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</si>
  <si>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</si>
  <si>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</si>
  <si>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</si>
  <si>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</si>
  <si>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</si>
  <si>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</si>
  <si>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</si>
  <si>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</si>
  <si>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</si>
  <si>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</si>
  <si>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</si>
  <si>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</si>
  <si>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</si>
  <si>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</si>
  <si>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</si>
  <si>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</si>
  <si>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</si>
  <si>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</si>
  <si>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</si>
  <si>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</si>
  <si>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</si>
  <si>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</si>
  <si>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</si>
  <si>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</si>
  <si>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</si>
  <si>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</si>
  <si>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</si>
  <si>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</si>
  <si>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</si>
  <si>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</si>
  <si>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</si>
  <si>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</si>
  <si>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</si>
  <si>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</si>
  <si>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</si>
  <si>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</si>
  <si>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</si>
  <si>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</si>
  <si>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</si>
  <si>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</si>
  <si>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</si>
  <si>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</si>
  <si>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</si>
  <si>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</si>
  <si>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</si>
  <si>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</si>
  <si>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</si>
  <si>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</si>
  <si>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</si>
  <si>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</si>
  <si>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</si>
  <si>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</si>
  <si>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</si>
  <si>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</si>
  <si>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</si>
  <si>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</si>
  <si>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</si>
  <si>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</si>
  <si>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</si>
  <si>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</si>
  <si>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</si>
  <si>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</si>
  <si>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</si>
  <si>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</si>
  <si>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</si>
  <si>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</si>
  <si>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</si>
  <si>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</si>
  <si>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</si>
  <si>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</si>
  <si>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</si>
  <si>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</si>
  <si>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</si>
  <si>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</si>
  <si>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</si>
  <si>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</si>
  <si>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</si>
  <si>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</si>
  <si>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</si>
  <si>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</si>
  <si>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</si>
  <si>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</si>
  <si>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</si>
  <si>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</si>
  <si>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</si>
  <si>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</si>
  <si>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</si>
  <si>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</si>
  <si>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</si>
  <si>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</si>
  <si>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</si>
  <si>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</si>
  <si>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</si>
  <si>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</si>
  <si>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</si>
  <si>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</si>
  <si>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</si>
  <si>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</si>
  <si>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</si>
  <si>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</si>
  <si>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</si>
  <si>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</si>
  <si>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</si>
  <si>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</si>
  <si>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</si>
  <si>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</si>
  <si>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</si>
  <si>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</si>
  <si>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</si>
  <si>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</si>
  <si>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</si>
  <si>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</si>
  <si>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</si>
  <si>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</si>
  <si>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</si>
  <si>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</si>
  <si>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</si>
  <si>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</si>
  <si>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</si>
  <si>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</si>
  <si>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</si>
  <si>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</si>
  <si>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</si>
  <si>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</si>
  <si>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</si>
  <si>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</si>
  <si>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</si>
  <si>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</si>
  <si>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</si>
  <si>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</si>
  <si>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</si>
  <si>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</si>
  <si>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</si>
  <si>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</si>
  <si>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</si>
  <si>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</si>
  <si>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</si>
  <si>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</si>
  <si>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</si>
  <si>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</si>
  <si>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</si>
  <si>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</si>
  <si>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</si>
  <si>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</si>
  <si>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</si>
  <si>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</si>
  <si>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</si>
  <si>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</si>
  <si>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</si>
  <si>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</si>
  <si>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</si>
  <si>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</si>
  <si>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</si>
  <si>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</si>
  <si>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</si>
  <si>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</si>
  <si>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</si>
  <si>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</si>
  <si>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</si>
  <si>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</si>
  <si>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</si>
  <si>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</si>
  <si>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</si>
  <si>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</si>
  <si>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</si>
  <si>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</si>
  <si>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</si>
  <si>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</si>
  <si>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</si>
  <si>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</si>
  <si>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</si>
  <si>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</si>
  <si>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</si>
  <si>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</si>
  <si>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</si>
  <si>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</si>
  <si>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</si>
  <si>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</si>
  <si>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</si>
  <si>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</si>
  <si>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</si>
  <si>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</si>
  <si>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</si>
  <si>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</si>
  <si>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</si>
  <si>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</si>
  <si>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</si>
  <si>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</si>
  <si>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</si>
  <si>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</si>
  <si>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</si>
  <si>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</si>
  <si>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</si>
  <si>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</si>
  <si>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</si>
  <si>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</si>
  <si>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</si>
  <si>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</si>
  <si>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</si>
  <si>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</si>
  <si>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</si>
  <si>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</si>
  <si>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</si>
  <si>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</si>
  <si>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</si>
  <si>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</si>
  <si>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</si>
  <si>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</si>
  <si>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</si>
  <si>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</si>
  <si>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</si>
  <si>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</si>
  <si>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</si>
  <si>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</si>
  <si>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</si>
  <si>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</si>
  <si>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</si>
  <si>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</si>
  <si>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</si>
  <si>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</si>
  <si>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</si>
  <si>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</si>
  <si>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</si>
  <si>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</si>
  <si>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</si>
  <si>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</si>
  <si>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</si>
  <si>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</si>
  <si>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</si>
  <si>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</si>
  <si>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</si>
  <si>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</si>
  <si>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</si>
  <si>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</si>
  <si>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</si>
  <si>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</si>
  <si>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</si>
  <si>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</si>
  <si>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</si>
  <si>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</si>
  <si>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</si>
  <si>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</si>
  <si>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</si>
  <si>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</si>
  <si>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</si>
  <si>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</si>
  <si>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</si>
  <si>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</si>
  <si>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</si>
  <si>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</si>
  <si>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</si>
  <si>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</si>
  <si>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</si>
  <si>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</si>
  <si>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</si>
  <si>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</si>
  <si>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</si>
  <si>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</si>
  <si>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</si>
  <si>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</si>
  <si>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</si>
  <si>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</si>
  <si>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</si>
  <si>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</si>
  <si>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</si>
  <si>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</si>
  <si>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</si>
  <si>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</si>
  <si>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</si>
  <si>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</si>
  <si>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</si>
  <si>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</si>
  <si>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</si>
  <si>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</si>
  <si>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</si>
  <si>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</si>
  <si>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</si>
  <si>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</si>
  <si>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</si>
  <si>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</si>
  <si>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</si>
  <si>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</si>
  <si>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</si>
  <si>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</si>
  <si>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</si>
  <si>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</si>
  <si>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</si>
  <si>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</si>
  <si>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</si>
  <si>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</si>
  <si>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</si>
  <si>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</si>
  <si>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</si>
  <si>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</si>
  <si>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</si>
  <si>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</si>
  <si>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</si>
  <si>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</si>
  <si>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</si>
  <si>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</si>
  <si>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</si>
  <si>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</si>
  <si>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</si>
  <si>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</si>
  <si>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</si>
  <si>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</si>
  <si>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</si>
  <si>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</si>
  <si>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</si>
  <si>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</si>
  <si>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</si>
  <si>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</si>
  <si>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</si>
  <si>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</si>
  <si>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</si>
  <si>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</si>
  <si>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</si>
  <si>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</si>
  <si>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</si>
  <si>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</si>
  <si>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</si>
  <si>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</si>
  <si>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</si>
  <si>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</si>
  <si>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</si>
  <si>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</si>
  <si>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</si>
  <si>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</si>
  <si>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</si>
  <si>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</si>
  <si>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</si>
  <si>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</si>
  <si>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</si>
  <si>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</si>
  <si>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</si>
  <si>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</si>
  <si>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</si>
  <si>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</si>
  <si>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</si>
  <si>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</si>
  <si>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</si>
  <si>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</si>
  <si>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</si>
  <si>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</si>
  <si>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</si>
  <si>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</si>
  <si>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</si>
  <si>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</si>
  <si>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</si>
  <si>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</si>
  <si>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</si>
  <si>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</si>
  <si>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</si>
  <si>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</si>
  <si>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</si>
  <si>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</si>
  <si>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</si>
  <si>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</si>
  <si>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</si>
  <si>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</si>
  <si>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</si>
  <si>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</si>
  <si>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</si>
  <si>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</si>
  <si>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</si>
  <si>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</si>
  <si>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</si>
  <si>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</si>
  <si>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</si>
  <si>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</si>
  <si>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</si>
  <si>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</si>
  <si>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</si>
  <si>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</si>
  <si>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</si>
  <si>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</si>
  <si>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</si>
  <si>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</si>
  <si>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</si>
  <si>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</si>
  <si>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</si>
  <si>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</si>
  <si>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</si>
  <si>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</si>
  <si>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</si>
  <si>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</si>
  <si>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</si>
  <si>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</si>
  <si>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</si>
  <si>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</si>
  <si>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</si>
  <si>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</si>
  <si>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</si>
  <si>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</si>
  <si>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</si>
  <si>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</si>
  <si>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</si>
  <si>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</si>
  <si>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</si>
  <si>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</si>
  <si>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</si>
  <si>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</si>
  <si>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</si>
  <si>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</si>
  <si>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</si>
  <si>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</si>
  <si>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</si>
  <si>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</si>
  <si>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</si>
  <si>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</si>
  <si>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</si>
  <si>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</si>
  <si>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</si>
  <si>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</si>
  <si>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</si>
  <si>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</si>
  <si>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</si>
  <si>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</si>
  <si>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</si>
  <si>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</si>
  <si>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</si>
  <si>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</si>
  <si>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</si>
  <si>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</si>
  <si>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</si>
  <si>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</si>
  <si>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</si>
  <si>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</si>
  <si>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</si>
  <si>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</si>
  <si>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</si>
  <si>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</si>
  <si>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</si>
  <si>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</si>
  <si>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</si>
  <si>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</si>
  <si>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</si>
  <si>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</si>
  <si>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</si>
  <si>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</si>
  <si>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</si>
  <si>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</si>
  <si>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</si>
  <si>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</si>
  <si>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</si>
  <si>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</si>
  <si>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</si>
  <si>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</si>
  <si>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</si>
  <si>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</si>
  <si>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</si>
  <si>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</si>
  <si>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</si>
  <si>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</si>
  <si>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</si>
  <si>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</si>
  <si>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</si>
  <si>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</si>
  <si>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</si>
  <si>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</si>
  <si>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</si>
  <si>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</si>
  <si>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</si>
  <si>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</si>
  <si>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</si>
  <si>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</si>
  <si>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</si>
  <si>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</si>
  <si>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</si>
  <si>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</si>
  <si>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</si>
  <si>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</si>
  <si>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</si>
  <si>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</si>
  <si>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</si>
  <si>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</si>
  <si>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</si>
  <si>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</si>
  <si>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</si>
  <si>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</si>
  <si>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</si>
  <si>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</si>
  <si>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</si>
  <si>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</si>
  <si>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</si>
  <si>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</si>
  <si>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</si>
  <si>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</si>
  <si>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</si>
  <si>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</si>
  <si>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</si>
  <si>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</si>
  <si>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</si>
  <si>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</si>
  <si>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</si>
  <si>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</si>
  <si>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</si>
  <si>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</si>
  <si>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</si>
  <si>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</si>
  <si>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</si>
  <si>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</si>
  <si>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</si>
  <si>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</si>
  <si>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</si>
  <si>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</si>
  <si>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</si>
  <si>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</si>
  <si>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</si>
  <si>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</si>
  <si>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</si>
  <si>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</si>
  <si>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</si>
  <si>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</si>
  <si>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</si>
  <si>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</si>
  <si>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</si>
  <si>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</si>
  <si>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</si>
  <si>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</si>
  <si>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</si>
  <si>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</si>
  <si>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</si>
  <si>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</si>
  <si>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</si>
  <si>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</si>
  <si>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</si>
  <si>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</si>
  <si>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</si>
  <si>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</si>
  <si>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</si>
  <si>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</si>
  <si>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</si>
  <si>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</si>
  <si>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</si>
  <si>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</si>
  <si>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</si>
  <si>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</si>
  <si>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</si>
  <si>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</si>
  <si>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</si>
  <si>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</si>
  <si>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</si>
  <si>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</si>
  <si>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</si>
  <si>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</si>
  <si>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</si>
  <si>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</si>
  <si>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</si>
  <si>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</si>
  <si>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</si>
  <si>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</si>
  <si>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</si>
  <si>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</si>
  <si>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</si>
  <si>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</si>
  <si>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</si>
  <si>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</si>
  <si>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</si>
  <si>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</si>
  <si>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</si>
  <si>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</si>
  <si>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</si>
  <si>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</si>
  <si>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</si>
  <si>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</si>
  <si>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</si>
  <si>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</si>
  <si>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</si>
  <si>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</si>
  <si>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</si>
  <si>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</si>
  <si>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</si>
  <si>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</si>
  <si>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</si>
  <si>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</si>
  <si>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</si>
  <si>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</si>
  <si>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</si>
  <si>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</si>
  <si>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</si>
  <si>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</si>
  <si>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</si>
  <si>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</si>
  <si>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</si>
  <si>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</si>
  <si>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</si>
  <si>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</si>
  <si>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</si>
  <si>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</si>
  <si>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</si>
  <si>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</si>
  <si>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</si>
  <si>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</si>
  <si>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</si>
  <si>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</si>
  <si>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</si>
  <si>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</si>
  <si>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</si>
  <si>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</si>
  <si>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</si>
  <si>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</si>
  <si>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</si>
  <si>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</si>
  <si>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</si>
  <si>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</si>
  <si>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</si>
  <si>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</si>
  <si>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</si>
  <si>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</si>
  <si>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</si>
  <si>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</si>
  <si>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</si>
  <si>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</si>
  <si>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</si>
  <si>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</si>
  <si>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</si>
  <si>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</si>
  <si>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</si>
  <si>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</si>
  <si>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</si>
  <si>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</si>
  <si>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</si>
  <si>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</si>
  <si>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</si>
  <si>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</si>
  <si>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</si>
  <si>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</si>
  <si>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</si>
  <si>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</si>
  <si>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</si>
  <si>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</si>
  <si>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</si>
  <si>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</si>
  <si>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</si>
  <si>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</si>
  <si>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</si>
  <si>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</si>
  <si>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</si>
  <si>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</si>
  <si>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</si>
  <si>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</si>
  <si>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</si>
  <si>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</si>
  <si>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</si>
  <si>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</si>
  <si>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</si>
  <si>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</si>
  <si>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</si>
  <si>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</si>
  <si>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</si>
  <si>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</si>
  <si>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</si>
  <si>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</si>
  <si>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</si>
  <si>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</si>
  <si>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</si>
  <si>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</si>
  <si>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</si>
  <si>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</si>
  <si>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</si>
  <si>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</si>
  <si>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</si>
  <si>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</si>
  <si>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</si>
  <si>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</si>
  <si>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</si>
  <si>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</si>
  <si>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</si>
  <si>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</si>
  <si>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</si>
  <si>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</si>
  <si>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</si>
  <si>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</si>
  <si>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</si>
  <si>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</si>
  <si>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</si>
  <si>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</si>
  <si>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</si>
  <si>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</si>
  <si>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</si>
  <si>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</si>
  <si>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</si>
  <si>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</si>
  <si>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</si>
  <si>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</si>
  <si>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</si>
  <si>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</si>
  <si>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</si>
  <si>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</si>
  <si>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</si>
  <si>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</si>
  <si>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</si>
  <si>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</si>
  <si>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</si>
  <si>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</si>
  <si>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</si>
  <si>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</si>
  <si>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</si>
  <si>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</si>
  <si>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</si>
  <si>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</si>
  <si>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</si>
  <si>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</si>
  <si>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</si>
  <si>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</si>
  <si>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</si>
  <si>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</si>
  <si>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</si>
  <si>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</si>
  <si>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</si>
  <si>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</si>
  <si>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</si>
  <si>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</si>
  <si>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</si>
  <si>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</si>
  <si>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</si>
  <si>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</si>
  <si>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</si>
  <si>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</si>
  <si>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</si>
  <si>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</si>
  <si>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</si>
  <si>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</si>
  <si>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</si>
  <si>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</si>
  <si>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</si>
  <si>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</si>
  <si>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</si>
  <si>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</si>
  <si>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</si>
  <si>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</si>
  <si>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</si>
  <si>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</si>
  <si>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</si>
  <si>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</si>
  <si>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</si>
  <si>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</si>
  <si>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</si>
  <si>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</si>
  <si>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</si>
  <si>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</si>
  <si>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</si>
  <si>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</si>
  <si>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</si>
  <si>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</si>
  <si>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</si>
  <si>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</si>
  <si>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</si>
  <si>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</si>
  <si>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</si>
  <si>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</si>
  <si>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</si>
  <si>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</si>
  <si>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</si>
  <si>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</si>
  <si>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</si>
  <si>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</si>
  <si>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</si>
  <si>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</si>
  <si>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</si>
  <si>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</si>
  <si>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</si>
  <si>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</si>
  <si>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</si>
  <si>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</si>
  <si>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</si>
  <si>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</si>
  <si>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</si>
  <si>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</si>
  <si>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</si>
  <si>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</si>
  <si>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</si>
  <si>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</si>
  <si>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</si>
  <si>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</si>
  <si>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</si>
  <si>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</si>
  <si>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</si>
  <si>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</si>
  <si>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</si>
  <si>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</si>
  <si>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</si>
  <si>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</si>
  <si>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</si>
  <si>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</si>
  <si>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</si>
  <si>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</si>
  <si>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</si>
  <si>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</si>
  <si>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</si>
  <si>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</si>
  <si>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</si>
  <si>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</si>
  <si>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</si>
  <si>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</si>
  <si>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</si>
  <si>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</si>
  <si>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</si>
  <si>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</si>
  <si>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</si>
  <si>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</si>
  <si>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</si>
  <si>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</si>
  <si>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</si>
  <si>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</si>
  <si>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</si>
  <si>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</si>
  <si>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</si>
  <si>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</si>
  <si>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</si>
  <si>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</si>
  <si>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</si>
  <si>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</si>
  <si>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</si>
  <si>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</si>
  <si>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</si>
  <si>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</si>
  <si>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</si>
  <si>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</si>
  <si>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</si>
  <si>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</si>
  <si>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</si>
  <si>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</si>
  <si>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</si>
  <si>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</si>
  <si>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</si>
  <si>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</si>
  <si>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</si>
  <si>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</si>
  <si>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</si>
  <si>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</si>
  <si>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</si>
  <si>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</si>
  <si>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</si>
  <si>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</si>
  <si>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</si>
  <si>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</si>
  <si>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</si>
  <si>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</si>
  <si>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</si>
  <si>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</si>
  <si>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</si>
  <si>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</si>
  <si>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</si>
  <si>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</si>
  <si>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</si>
  <si>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</si>
  <si>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</si>
  <si>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</si>
  <si>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</si>
  <si>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</si>
  <si>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</si>
  <si>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</si>
  <si>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</si>
  <si>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</si>
  <si>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</si>
  <si>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</si>
  <si>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</si>
  <si>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</si>
  <si>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</si>
  <si>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</si>
  <si>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</si>
  <si>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</si>
  <si>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</si>
  <si>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</si>
  <si>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</si>
  <si>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</si>
  <si>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</si>
  <si>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</si>
  <si>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</si>
  <si>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</si>
  <si>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</si>
  <si>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</si>
  <si>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</si>
  <si>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</si>
  <si>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</si>
  <si>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</si>
  <si>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</si>
  <si>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</si>
  <si>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</si>
  <si>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</si>
  <si>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</si>
  <si>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</si>
  <si>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</si>
  <si>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</si>
  <si>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</si>
  <si>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</si>
  <si>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</si>
  <si>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</si>
  <si>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</si>
  <si>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</si>
  <si>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</si>
  <si>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</si>
  <si>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</si>
  <si>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</si>
  <si>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</si>
  <si>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</si>
  <si>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</si>
  <si>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</si>
  <si>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</si>
  <si>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</si>
  <si>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</si>
  <si>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</si>
  <si>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</si>
  <si>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</si>
  <si>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</si>
  <si>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</si>
  <si>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</si>
  <si>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</si>
  <si>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</si>
  <si>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</si>
  <si>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</si>
  <si>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</si>
  <si>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</si>
  <si>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</si>
  <si>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</si>
  <si>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</si>
  <si>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</si>
  <si>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</si>
  <si>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</si>
  <si>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</si>
  <si>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</si>
  <si>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</si>
  <si>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</si>
  <si>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</si>
  <si>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</si>
  <si>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</si>
  <si>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</si>
  <si>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</si>
  <si>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</si>
  <si>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</si>
  <si>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</si>
  <si>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</si>
  <si>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</si>
  <si>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</si>
  <si>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</si>
  <si>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</si>
  <si>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</si>
  <si>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</si>
  <si>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</si>
  <si>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</si>
  <si>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</si>
  <si>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</si>
  <si>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</si>
  <si>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</si>
  <si>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</si>
  <si>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</si>
  <si>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</si>
  <si>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</si>
  <si>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</si>
  <si>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</si>
  <si>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</si>
  <si>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</si>
  <si>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</si>
  <si>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</si>
  <si>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</si>
  <si>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</si>
  <si>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</si>
  <si>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</si>
  <si>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</si>
  <si>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</si>
  <si>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</si>
  <si>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</si>
  <si>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</si>
  <si>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</si>
  <si>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</si>
  <si>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</si>
  <si>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</si>
  <si>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</si>
  <si>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</si>
  <si>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</si>
  <si>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</si>
  <si>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</si>
  <si>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</si>
  <si>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</si>
  <si>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</si>
  <si>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</si>
  <si>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</si>
  <si>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</si>
  <si>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</si>
  <si>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</si>
  <si>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</si>
  <si>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</si>
  <si>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</si>
  <si>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</si>
  <si>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</si>
  <si>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</si>
  <si>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</si>
  <si>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</si>
  <si>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</si>
  <si>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</si>
  <si>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</si>
  <si>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</si>
  <si>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</si>
  <si>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</si>
  <si>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</si>
  <si>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</si>
  <si>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</si>
  <si>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</si>
  <si>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</si>
  <si>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</si>
  <si>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</si>
  <si>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</si>
  <si>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</si>
  <si>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</si>
  <si>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</si>
  <si>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</si>
  <si>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</si>
  <si>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</si>
  <si>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</si>
  <si>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</si>
  <si>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</si>
  <si>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</si>
  <si>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</si>
  <si>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</si>
  <si>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</si>
  <si>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</si>
  <si>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</si>
  <si>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</si>
  <si>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</si>
  <si>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</si>
  <si>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</si>
  <si>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</si>
  <si>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</si>
  <si>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</si>
  <si>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</si>
  <si>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</si>
  <si>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</si>
  <si>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</si>
  <si>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</si>
  <si>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</si>
  <si>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</si>
  <si>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</si>
  <si>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</si>
  <si>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</si>
  <si>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</si>
  <si>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</si>
  <si>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</si>
  <si>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</si>
  <si>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</si>
  <si>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</si>
  <si>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</si>
  <si>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</si>
  <si>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</si>
  <si>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</si>
  <si>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</si>
  <si>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</si>
  <si>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</si>
  <si>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</si>
  <si>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</si>
  <si>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</si>
  <si>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</si>
  <si>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</si>
  <si>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</si>
  <si>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</si>
  <si>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</si>
  <si>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</si>
  <si>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</si>
  <si>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</si>
  <si>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</si>
  <si>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</si>
  <si>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</si>
  <si>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</si>
  <si>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</si>
  <si>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</si>
  <si>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</si>
  <si>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</si>
  <si>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</si>
  <si>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</si>
  <si>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</si>
  <si>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</si>
  <si>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</si>
  <si>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</si>
  <si>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</si>
  <si>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</si>
  <si>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</si>
  <si>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</si>
  <si>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</si>
  <si>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</si>
  <si>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</si>
  <si>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</si>
  <si>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</si>
  <si>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</si>
  <si>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</si>
  <si>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</si>
  <si>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</si>
  <si>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</si>
  <si>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</si>
  <si>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</si>
  <si>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</si>
  <si>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</si>
  <si>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</si>
  <si>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</si>
  <si>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</si>
  <si>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</si>
  <si>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</si>
  <si>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</si>
  <si>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</si>
  <si>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</si>
  <si>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</si>
  <si>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</si>
  <si>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</si>
  <si>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</si>
  <si>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</si>
  <si>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</si>
  <si>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</si>
  <si>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</si>
  <si>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</si>
  <si>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</si>
  <si>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</si>
  <si>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</si>
  <si>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</si>
  <si>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</si>
  <si>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</si>
  <si>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</si>
  <si>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</si>
  <si>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</si>
  <si>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</si>
  <si>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</si>
  <si>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</si>
  <si>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</si>
  <si>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</si>
  <si>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</si>
  <si>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</si>
  <si>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</si>
  <si>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</si>
  <si>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</si>
  <si>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</si>
  <si>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</si>
  <si>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</si>
  <si>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</si>
  <si>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</si>
  <si>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</si>
  <si>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</si>
  <si>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</si>
  <si>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</si>
  <si>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</si>
  <si>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</si>
  <si>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</si>
  <si>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</si>
  <si>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</si>
  <si>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</si>
  <si>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</si>
  <si>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</si>
  <si>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</si>
  <si>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</si>
  <si>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</si>
  <si>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</si>
  <si>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</si>
  <si>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</si>
  <si>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</si>
  <si>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</si>
  <si>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</si>
  <si>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</si>
  <si>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</si>
  <si>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</si>
  <si>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</si>
  <si>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</si>
  <si>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</si>
  <si>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</si>
  <si>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</si>
  <si>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</si>
  <si>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</si>
  <si>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</si>
  <si>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</si>
  <si>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</si>
  <si>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</si>
  <si>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</si>
  <si>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</si>
  <si>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</si>
  <si>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</si>
  <si>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</si>
  <si>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</si>
  <si>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</si>
  <si>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</si>
  <si>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</si>
  <si>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</si>
  <si>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</si>
  <si>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</si>
  <si>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</si>
  <si>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</si>
  <si>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</si>
  <si>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</si>
  <si>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</si>
  <si>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</si>
  <si>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</si>
  <si>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</si>
  <si>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</si>
  <si>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</si>
  <si>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</si>
  <si>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</si>
  <si>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</si>
  <si>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</si>
  <si>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</si>
  <si>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</si>
  <si>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</si>
  <si>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</si>
  <si>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</si>
  <si>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</si>
  <si>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</si>
  <si>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</si>
  <si>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</si>
  <si>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</si>
  <si>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</si>
  <si>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</si>
  <si>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</si>
  <si>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</si>
  <si>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</si>
  <si>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</si>
  <si>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</si>
  <si>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</si>
  <si>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</si>
  <si>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</si>
  <si>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</si>
  <si>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</si>
  <si>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</si>
  <si>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</si>
  <si>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</si>
  <si>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</si>
  <si>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</si>
  <si>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</si>
  <si>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</si>
  <si>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</si>
  <si>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</si>
  <si>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</si>
  <si>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</si>
  <si>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</si>
  <si>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</si>
  <si>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</si>
  <si>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</si>
  <si>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</si>
  <si>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</si>
  <si>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</si>
  <si>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</si>
  <si>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</si>
  <si>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</si>
  <si>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</si>
  <si>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</si>
  <si>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</si>
  <si>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</si>
  <si>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</si>
  <si>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</si>
  <si>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</si>
  <si>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</si>
  <si>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</si>
  <si>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</si>
  <si>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</si>
  <si>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</si>
  <si>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</si>
  <si>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</si>
  <si>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</si>
  <si>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</si>
  <si>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</si>
  <si>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</si>
  <si>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</si>
  <si>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</si>
  <si>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</si>
  <si>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</si>
  <si>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</si>
  <si>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</si>
  <si>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</si>
  <si>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</si>
  <si>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</si>
  <si>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</si>
  <si>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</si>
  <si>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</si>
  <si>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</si>
  <si>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</si>
  <si>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</si>
  <si>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</si>
  <si>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</si>
  <si>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</si>
  <si>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</si>
  <si>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</si>
  <si>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</si>
  <si>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</si>
  <si>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</si>
  <si>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</si>
  <si>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</si>
  <si>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</si>
  <si>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</si>
  <si>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</si>
  <si>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</si>
  <si>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</si>
  <si>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</si>
  <si>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</si>
  <si>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</si>
  <si>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</si>
  <si>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</si>
  <si>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</si>
  <si>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</si>
  <si>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</si>
  <si>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</si>
  <si>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</si>
  <si>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</si>
  <si>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</si>
  <si>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</si>
  <si>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</si>
  <si>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</si>
  <si>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</si>
  <si>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</si>
  <si>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</si>
  <si>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</si>
  <si>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</si>
  <si>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</si>
  <si>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</si>
  <si>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</si>
  <si>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</si>
  <si>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</si>
  <si>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</si>
  <si>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</si>
  <si>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</si>
  <si>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</si>
  <si>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</si>
  <si>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</si>
  <si>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</si>
  <si>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</si>
  <si>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</si>
  <si>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</si>
  <si>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</si>
  <si>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</si>
  <si>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</si>
  <si>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</si>
  <si>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</si>
  <si>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</si>
  <si>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</si>
  <si>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</si>
  <si>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</si>
  <si>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</si>
  <si>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</si>
  <si>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</si>
  <si>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</si>
  <si>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</si>
  <si>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</si>
  <si>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</si>
  <si>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</si>
  <si>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</si>
  <si>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</si>
  <si>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</si>
  <si>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</si>
  <si>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</si>
  <si>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</si>
  <si>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</si>
  <si>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</si>
  <si>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</si>
  <si>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</si>
  <si>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</si>
  <si>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</si>
  <si>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</si>
  <si>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</si>
  <si>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</si>
  <si>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</si>
  <si>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</si>
  <si>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</si>
  <si>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</si>
  <si>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</si>
  <si>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</si>
  <si>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</si>
  <si>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</si>
  <si>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</si>
  <si>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</si>
  <si>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</si>
  <si>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</si>
  <si>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</si>
  <si>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</si>
  <si>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</si>
  <si>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</si>
  <si>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</si>
  <si>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</si>
  <si>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</si>
  <si>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</si>
  <si>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</si>
  <si>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</si>
  <si>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</si>
  <si>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</si>
  <si>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</si>
  <si>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</si>
  <si>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</si>
  <si>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</si>
  <si>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</si>
  <si>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</si>
  <si>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</si>
  <si>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</si>
  <si>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</si>
  <si>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</si>
  <si>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</si>
  <si>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</si>
  <si>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</si>
  <si>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</si>
  <si>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</si>
  <si>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</si>
  <si>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</si>
  <si>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</si>
  <si>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</si>
  <si>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</si>
  <si>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</si>
  <si>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</si>
  <si>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</si>
  <si>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</si>
  <si>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</si>
  <si>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</si>
  <si>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</si>
  <si>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</si>
  <si>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</si>
  <si>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</si>
  <si>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</si>
  <si>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</si>
  <si>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</si>
  <si>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</si>
  <si>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</si>
  <si>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</si>
  <si>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</si>
  <si>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</si>
  <si>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</si>
  <si>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</si>
  <si>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</si>
  <si>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</si>
  <si>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</si>
  <si>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</si>
  <si>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</si>
  <si>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</si>
  <si>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</si>
  <si>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</si>
  <si>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</si>
  <si>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</si>
  <si>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</si>
  <si>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</si>
  <si>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</si>
  <si>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</si>
  <si>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</si>
  <si>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</si>
  <si>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</si>
  <si>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</si>
  <si>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</si>
  <si>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</si>
  <si>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</si>
  <si>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</si>
  <si>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</si>
  <si>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</si>
  <si>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</si>
  <si>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</si>
  <si>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</si>
  <si>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</si>
  <si>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</si>
  <si>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</si>
  <si>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</si>
  <si>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</si>
  <si>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</si>
  <si>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</si>
  <si>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</si>
  <si>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</si>
  <si>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</si>
  <si>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</si>
  <si>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</si>
  <si>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</si>
  <si>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</si>
  <si>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</si>
  <si>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</si>
  <si>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</si>
  <si>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</si>
  <si>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</si>
  <si>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</si>
  <si>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</si>
  <si>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</si>
  <si>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</si>
  <si>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</si>
  <si>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</si>
  <si>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</si>
  <si>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</si>
  <si>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</si>
  <si>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</si>
  <si>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</si>
  <si>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</si>
  <si>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</si>
  <si>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</si>
  <si>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</si>
  <si>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</si>
  <si>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</si>
  <si>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</si>
  <si>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</si>
  <si>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</si>
  <si>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</si>
  <si>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</si>
  <si>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</si>
  <si>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</si>
  <si>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</si>
  <si>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</si>
  <si>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</si>
  <si>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</si>
  <si>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</si>
  <si>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</si>
  <si>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</si>
  <si>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</si>
  <si>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</si>
  <si>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</si>
  <si>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</si>
  <si>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</si>
  <si>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</si>
  <si>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</si>
  <si>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</si>
  <si>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</si>
  <si>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</si>
  <si>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</si>
  <si>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</si>
  <si>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</si>
  <si>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</si>
  <si>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</si>
  <si>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</si>
  <si>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</si>
  <si>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</si>
  <si>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</si>
  <si>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</si>
  <si>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</si>
  <si>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</si>
  <si>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</si>
  <si>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</si>
  <si>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</si>
  <si>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</si>
  <si>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</si>
  <si>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</si>
  <si>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</si>
  <si>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</si>
  <si>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</si>
  <si>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</si>
  <si>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</si>
  <si>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</si>
  <si>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</si>
  <si>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</si>
  <si>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</si>
  <si>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</si>
  <si>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</si>
  <si>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</si>
  <si>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</si>
  <si>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</si>
  <si>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</si>
  <si>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</si>
  <si>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</si>
  <si>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</si>
  <si>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</si>
  <si>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</si>
  <si>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</si>
  <si>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</si>
  <si>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</si>
  <si>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</si>
  <si>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</si>
  <si>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</si>
  <si>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</si>
  <si>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</si>
  <si>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</si>
  <si>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</si>
  <si>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</si>
  <si>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</si>
  <si>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</si>
  <si>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</si>
  <si>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</si>
  <si>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</si>
  <si>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</si>
  <si>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</si>
  <si>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</si>
  <si>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</si>
  <si>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</si>
  <si>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</si>
  <si>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</si>
  <si>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</si>
  <si>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</si>
  <si>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</si>
  <si>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</si>
  <si>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</si>
  <si>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</si>
  <si>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</si>
  <si>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</si>
  <si>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</si>
  <si>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</si>
  <si>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</si>
  <si>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</si>
  <si>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</si>
  <si>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</si>
  <si>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</si>
  <si>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</si>
  <si>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</si>
  <si>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</si>
  <si>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</si>
  <si>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</si>
  <si>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</si>
  <si>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</si>
  <si>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</si>
  <si>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</si>
  <si>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</si>
  <si>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</si>
  <si>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</si>
  <si>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</si>
  <si>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</si>
  <si>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</si>
  <si>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</si>
  <si>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</si>
  <si>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</si>
  <si>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</si>
  <si>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</si>
  <si>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</si>
  <si>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</si>
  <si>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</si>
  <si>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</si>
  <si>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</si>
  <si>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</si>
  <si>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</si>
  <si>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</si>
  <si>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</si>
  <si>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</si>
  <si>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</si>
  <si>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</si>
  <si>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</si>
  <si>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</si>
  <si>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</si>
  <si>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</si>
  <si>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</si>
  <si>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</si>
  <si>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</si>
  <si>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</si>
  <si>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</si>
  <si>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</si>
  <si>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</si>
  <si>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</si>
  <si>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</si>
  <si>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</si>
  <si>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</si>
  <si>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</si>
  <si>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</si>
  <si>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</si>
  <si>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</si>
  <si>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</si>
  <si>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</si>
  <si>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</si>
  <si>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</si>
  <si>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</si>
  <si>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</si>
  <si>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</si>
  <si>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</si>
  <si>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</si>
  <si>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</si>
  <si>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</si>
  <si>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</si>
  <si>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</si>
  <si>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</si>
  <si>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</si>
  <si>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</si>
  <si>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</si>
  <si>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</si>
  <si>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</si>
  <si>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</si>
  <si>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</si>
  <si>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</si>
  <si>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</si>
  <si>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</si>
  <si>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</si>
  <si>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</si>
  <si>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</si>
  <si>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</si>
  <si>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</si>
  <si>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</si>
  <si>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</si>
  <si>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</si>
  <si>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</si>
  <si>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</si>
  <si>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</si>
  <si>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</si>
  <si>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</si>
  <si>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</si>
  <si>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</si>
  <si>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</si>
  <si>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</si>
  <si>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</si>
  <si>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</si>
  <si>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</si>
  <si>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</si>
  <si>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</si>
  <si>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</si>
  <si>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</si>
  <si>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</si>
  <si>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</si>
  <si>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</si>
  <si>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</si>
  <si>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</si>
  <si>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</si>
  <si>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</si>
  <si>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</si>
  <si>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</si>
  <si>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</si>
  <si>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</si>
  <si>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</si>
  <si>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</si>
  <si>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</si>
  <si>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</si>
  <si>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</si>
  <si>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</si>
  <si>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</si>
  <si>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</si>
  <si>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</si>
  <si>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</si>
  <si>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</si>
  <si>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</si>
  <si>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</si>
  <si>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</si>
  <si>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</si>
  <si>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</si>
  <si>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</si>
  <si>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</si>
  <si>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</si>
  <si>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</si>
  <si>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</si>
  <si>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</si>
  <si>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</si>
  <si>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</si>
  <si>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</si>
  <si>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</si>
  <si>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</si>
  <si>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</si>
  <si>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</si>
  <si>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</si>
  <si>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</si>
  <si>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</si>
  <si>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</si>
  <si>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</si>
  <si>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</si>
  <si>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</si>
  <si>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</si>
  <si>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</si>
  <si>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</si>
  <si>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</si>
  <si>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</si>
  <si>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</si>
  <si>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</si>
  <si>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</si>
  <si>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</si>
  <si>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</si>
  <si>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</si>
  <si>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</si>
  <si>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</si>
  <si>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</si>
  <si>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</si>
  <si>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</si>
  <si>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</si>
  <si>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</si>
  <si>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</si>
  <si>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</si>
  <si>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</si>
  <si>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</si>
  <si>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</si>
  <si>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</si>
  <si>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</si>
  <si>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</si>
  <si>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</si>
  <si>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</si>
  <si>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</si>
  <si>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</si>
  <si>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</si>
  <si>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</si>
  <si>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</si>
  <si>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</si>
  <si>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</si>
  <si>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</si>
  <si>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</si>
  <si>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</si>
  <si>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</si>
  <si>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</si>
  <si>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</si>
  <si>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</si>
  <si>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</si>
  <si>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</si>
  <si>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</si>
  <si>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</si>
  <si>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</si>
  <si>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</si>
  <si>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</si>
  <si>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</si>
  <si>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</si>
  <si>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</si>
  <si>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</si>
  <si>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</si>
  <si>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</si>
  <si>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</si>
  <si>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</si>
  <si>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</si>
  <si>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</si>
  <si>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</si>
  <si>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</si>
  <si>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</si>
  <si>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</si>
  <si>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</si>
  <si>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</si>
  <si>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</si>
  <si>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</si>
  <si>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</si>
  <si>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</si>
  <si>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</si>
  <si>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</si>
  <si>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</si>
  <si>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</si>
  <si>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</si>
  <si>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</si>
  <si>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</si>
  <si>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</si>
  <si>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</si>
  <si>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</si>
  <si>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</si>
  <si>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</si>
  <si>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</si>
  <si>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</si>
  <si>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</si>
  <si>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</si>
  <si>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</si>
  <si>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</si>
  <si>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</si>
  <si>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</si>
  <si>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</si>
  <si>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</si>
  <si>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</si>
  <si>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</si>
  <si>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</si>
  <si>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</si>
  <si>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</si>
  <si>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</si>
  <si>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</si>
  <si>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</si>
  <si>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</si>
  <si>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</si>
  <si>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</si>
  <si>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</si>
  <si>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</si>
  <si>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</si>
  <si>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</si>
  <si>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</si>
  <si>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</si>
  <si>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</si>
  <si>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</si>
  <si>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</si>
  <si>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</si>
  <si>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</si>
  <si>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</si>
  <si>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</si>
  <si>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</si>
  <si>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</si>
  <si>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</si>
  <si>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</si>
  <si>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</si>
  <si>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</si>
  <si>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</si>
  <si>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</si>
  <si>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</si>
  <si>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</si>
  <si>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</si>
  <si>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</si>
  <si>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</si>
  <si>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</si>
  <si>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</si>
  <si>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</si>
  <si>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</si>
  <si>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</si>
  <si>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</si>
  <si>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</si>
  <si>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</si>
  <si>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</si>
  <si>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</si>
  <si>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</si>
  <si>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</si>
  <si>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</si>
  <si>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</si>
  <si>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</si>
  <si>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</si>
  <si>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</si>
  <si>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</si>
  <si>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</si>
  <si>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</si>
  <si>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</si>
  <si>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</si>
  <si>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</si>
  <si>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</si>
  <si>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</si>
  <si>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</si>
  <si>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</si>
  <si>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</si>
  <si>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</si>
  <si>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</si>
  <si>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</si>
  <si>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</si>
  <si>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</si>
  <si>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</si>
  <si>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</si>
  <si>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</si>
  <si>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</si>
  <si>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</si>
  <si>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</si>
  <si>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</si>
  <si>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</si>
  <si>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</si>
  <si>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</si>
  <si>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</si>
  <si>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</si>
  <si>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</si>
  <si>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</si>
  <si>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</si>
  <si>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</si>
  <si>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</si>
  <si>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</si>
  <si>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</si>
  <si>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</si>
  <si>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</si>
  <si>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</si>
  <si>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</si>
  <si>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</si>
  <si>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</si>
  <si>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</si>
  <si>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</si>
  <si>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</si>
  <si>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</si>
  <si>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</si>
  <si>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</si>
  <si>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</si>
  <si>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</si>
  <si>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</si>
  <si>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</si>
  <si>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</si>
  <si>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</si>
  <si>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</si>
  <si>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</si>
  <si>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</si>
  <si>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</si>
  <si>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</si>
  <si>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</si>
  <si>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</si>
  <si>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</si>
  <si>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</si>
  <si>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</si>
  <si>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</si>
  <si>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</si>
  <si>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</si>
  <si>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</si>
  <si>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</si>
  <si>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</si>
  <si>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</si>
  <si>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</si>
  <si>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</si>
  <si>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</si>
  <si>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</si>
  <si>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</si>
  <si>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</si>
  <si>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</si>
  <si>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</si>
  <si>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</si>
  <si>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</si>
  <si>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</si>
  <si>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</si>
  <si>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</si>
  <si>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</si>
  <si>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</si>
  <si>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</si>
  <si>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</si>
  <si>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</si>
  <si>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</si>
  <si>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</si>
  <si>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</si>
  <si>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</si>
  <si>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</si>
  <si>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</si>
  <si>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</si>
  <si>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</si>
  <si>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</si>
  <si>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</si>
  <si>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</si>
  <si>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</si>
  <si>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</si>
  <si>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</si>
  <si>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</si>
  <si>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</si>
  <si>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</si>
  <si>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</si>
  <si>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</si>
  <si>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</si>
  <si>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</si>
  <si>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</si>
  <si>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</si>
  <si>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</si>
  <si>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</si>
  <si>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</si>
  <si>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</si>
  <si>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</si>
  <si>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</si>
  <si>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</si>
  <si>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</si>
  <si>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</si>
  <si>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</si>
  <si>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</si>
  <si>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</si>
  <si>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</si>
  <si>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</si>
  <si>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</si>
  <si>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</si>
  <si>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</si>
  <si>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</si>
  <si>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</si>
  <si>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</si>
  <si>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</si>
  <si>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</si>
  <si>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</si>
  <si>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</si>
  <si>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</si>
  <si>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</si>
  <si>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</si>
  <si>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</si>
  <si>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</si>
  <si>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</si>
  <si>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</si>
  <si>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</si>
  <si>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</si>
  <si>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</si>
  <si>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</si>
  <si>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</si>
  <si>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</si>
  <si>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</si>
  <si>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</si>
  <si>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</si>
  <si>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</si>
  <si>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</si>
  <si>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</si>
  <si>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</si>
  <si>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</si>
  <si>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</si>
  <si>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</si>
  <si>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</si>
  <si>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</si>
  <si>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</si>
  <si>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</si>
  <si>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</si>
  <si>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</si>
  <si>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</si>
  <si>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</si>
  <si>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</si>
  <si>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</si>
  <si>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</si>
  <si>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</si>
  <si>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</si>
  <si>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</si>
  <si>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</si>
  <si>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</si>
  <si>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</si>
  <si>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</si>
  <si>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</si>
  <si>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</si>
  <si>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</si>
  <si>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</si>
  <si>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</si>
  <si>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</si>
  <si>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</si>
  <si>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</si>
  <si>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</si>
  <si>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</si>
  <si>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</si>
  <si>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</si>
  <si>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</si>
  <si>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</si>
  <si>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</si>
  <si>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</si>
  <si>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</si>
  <si>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</si>
  <si>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</si>
  <si>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</si>
  <si>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</si>
  <si>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</si>
  <si>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</si>
  <si>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</si>
  <si>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</si>
  <si>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</si>
  <si>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</si>
  <si>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</si>
  <si>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</si>
  <si>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</si>
  <si>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</si>
  <si>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</si>
  <si>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</si>
  <si>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</si>
  <si>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</si>
  <si>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</si>
  <si>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</si>
  <si>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</si>
  <si>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</si>
  <si>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</si>
  <si>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</si>
  <si>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</si>
  <si>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</si>
  <si>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</si>
  <si>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</si>
  <si>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</si>
  <si>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</si>
  <si>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</si>
  <si>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</si>
  <si>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</si>
  <si>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</si>
  <si>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</si>
  <si>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</si>
  <si>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</si>
  <si>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</si>
  <si>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</si>
  <si>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</si>
  <si>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</si>
  <si>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</si>
  <si>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</si>
  <si>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</si>
  <si>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</si>
  <si>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</si>
  <si>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</si>
  <si>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</si>
  <si>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</si>
  <si>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</si>
  <si>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</si>
  <si>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</si>
  <si>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</si>
  <si>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</si>
  <si>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</si>
  <si>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</si>
  <si>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</si>
  <si>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</si>
  <si>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</si>
  <si>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</si>
  <si>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</si>
  <si>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</si>
  <si>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</si>
  <si>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</si>
  <si>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</si>
  <si>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</si>
  <si>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</si>
  <si>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</si>
  <si>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</si>
  <si>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</si>
  <si>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</si>
  <si>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</si>
  <si>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</si>
  <si>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</si>
  <si>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</si>
  <si>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</si>
  <si>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</si>
  <si>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</si>
  <si>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</si>
  <si>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</si>
  <si>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</si>
  <si>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</si>
  <si>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</si>
  <si>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</si>
  <si>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</si>
  <si>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</si>
  <si>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</si>
  <si>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</si>
  <si>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</si>
  <si>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</si>
  <si>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</si>
  <si>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</si>
  <si>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</si>
  <si>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</si>
  <si>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</si>
  <si>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</si>
  <si>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</si>
  <si>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</si>
  <si>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</si>
  <si>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</si>
  <si>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</si>
  <si>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</si>
  <si>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</si>
  <si>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</si>
  <si>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</si>
  <si>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</si>
  <si>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</si>
  <si>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</si>
  <si>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</si>
  <si>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</si>
  <si>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</si>
  <si>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</si>
  <si>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</si>
  <si>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</si>
  <si>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</si>
  <si>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</si>
  <si>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</si>
  <si>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</si>
  <si>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</si>
  <si>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</si>
  <si>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</si>
  <si>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</si>
  <si>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</si>
  <si>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</si>
  <si>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</si>
  <si>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</si>
  <si>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</si>
  <si>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</si>
  <si>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</si>
  <si>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</si>
  <si>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</si>
  <si>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</si>
  <si>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</si>
  <si>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</si>
  <si>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</si>
  <si>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</si>
  <si>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</si>
  <si>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</si>
  <si>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</si>
  <si>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</si>
  <si>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</si>
  <si>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</si>
  <si>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</si>
  <si>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</si>
  <si>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</si>
  <si>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</si>
  <si>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</si>
  <si>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</si>
  <si>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</si>
  <si>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</si>
  <si>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</si>
  <si>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</si>
  <si>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</si>
  <si>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</si>
  <si>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</si>
  <si>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</si>
  <si>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</si>
  <si>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</si>
  <si>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</si>
  <si>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</si>
  <si>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</si>
  <si>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</si>
  <si>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</si>
  <si>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</si>
  <si>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</si>
  <si>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</si>
  <si>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</si>
  <si>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</si>
  <si>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</si>
  <si>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</si>
  <si>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</si>
  <si>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</si>
  <si>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</si>
  <si>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</si>
  <si>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</si>
  <si>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</si>
  <si>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</si>
  <si>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</si>
  <si>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</si>
  <si>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</si>
  <si>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</si>
  <si>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</si>
  <si>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</si>
  <si>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</si>
  <si>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</si>
  <si>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</si>
  <si>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</si>
  <si>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</si>
  <si>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</si>
  <si>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</si>
  <si>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</si>
  <si>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</si>
  <si>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</si>
  <si>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</si>
  <si>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</si>
  <si>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</si>
  <si>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</si>
  <si>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</si>
  <si>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</si>
  <si>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</si>
  <si>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</si>
  <si>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</si>
  <si>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</si>
  <si>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</si>
  <si>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</si>
  <si>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</si>
  <si>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</si>
  <si>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</si>
  <si>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</si>
  <si>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</si>
  <si>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</si>
  <si>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</si>
  <si>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</si>
  <si>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</si>
  <si>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</si>
  <si>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</si>
  <si>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</si>
  <si>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</si>
  <si>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</si>
  <si>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</si>
  <si>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</si>
  <si>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</si>
  <si>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</si>
  <si>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</si>
  <si>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</si>
  <si>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</si>
  <si>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</si>
  <si>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</si>
  <si>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</si>
  <si>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</si>
  <si>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</si>
  <si>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</si>
  <si>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</si>
  <si>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</si>
  <si>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</si>
  <si>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</si>
  <si>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</si>
  <si>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</si>
  <si>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</si>
  <si>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</si>
  <si>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</si>
  <si>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</si>
  <si>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</si>
  <si>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</si>
  <si>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</si>
  <si>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</si>
  <si>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</si>
  <si>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</si>
  <si>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</si>
  <si>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</si>
  <si>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</si>
  <si>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</si>
  <si>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</si>
  <si>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</si>
  <si>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</si>
  <si>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</si>
  <si>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</si>
  <si>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</si>
  <si>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</si>
  <si>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</si>
  <si>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</si>
  <si>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</si>
  <si>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</si>
  <si>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</si>
  <si>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</si>
  <si>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</si>
  <si>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</si>
  <si>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</si>
  <si>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</si>
  <si>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</si>
  <si>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</si>
  <si>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</si>
  <si>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</si>
  <si>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</si>
  <si>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</si>
  <si>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</si>
  <si>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</si>
  <si>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</si>
  <si>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</si>
  <si>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</si>
  <si>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</si>
  <si>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</si>
  <si>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</si>
  <si>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</si>
  <si>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</si>
  <si>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</si>
  <si>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</si>
  <si>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</si>
  <si>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</si>
  <si>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</si>
  <si>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</si>
  <si>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</si>
  <si>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</si>
  <si>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</si>
  <si>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</si>
  <si>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</si>
  <si>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</si>
  <si>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</si>
  <si>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</si>
  <si>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</si>
  <si>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</si>
  <si>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</si>
  <si>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</si>
  <si>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</si>
  <si>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</si>
  <si>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</si>
  <si>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</si>
  <si>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</si>
  <si>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</si>
  <si>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</si>
  <si>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</si>
  <si>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</si>
  <si>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</si>
  <si>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</si>
  <si>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</si>
  <si>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</si>
  <si>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</si>
  <si>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</si>
  <si>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</si>
  <si>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</si>
  <si>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</si>
  <si>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</si>
  <si>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</si>
  <si>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</si>
  <si>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</si>
  <si>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</si>
  <si>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</si>
  <si>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</si>
  <si>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</si>
  <si>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</si>
  <si>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</si>
  <si>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</si>
  <si>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</si>
  <si>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</si>
  <si>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</si>
  <si>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</si>
  <si>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</si>
  <si>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</si>
  <si>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</si>
  <si>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</si>
  <si>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</si>
  <si>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</si>
  <si>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</si>
  <si>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</si>
  <si>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</si>
  <si>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</si>
  <si>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</si>
  <si>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</si>
  <si>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</si>
  <si>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</si>
  <si>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</si>
  <si>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</si>
  <si>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</si>
  <si>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</si>
  <si>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</si>
  <si>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</si>
  <si>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</si>
  <si>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</si>
  <si>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</si>
  <si>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</si>
  <si>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</si>
  <si>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</si>
  <si>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</si>
  <si>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</si>
  <si>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</si>
  <si>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</si>
  <si>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</si>
  <si>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</si>
  <si>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</si>
  <si>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</si>
  <si>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</si>
  <si>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</si>
  <si>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</si>
  <si>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</si>
  <si>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</si>
  <si>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</si>
  <si>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</si>
  <si>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</si>
  <si>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</si>
  <si>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</si>
  <si>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</si>
  <si>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</si>
  <si>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</si>
  <si>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</si>
  <si>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</si>
  <si>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</si>
  <si>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</si>
  <si>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</si>
  <si>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</si>
  <si>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</si>
  <si>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</si>
  <si>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</si>
  <si>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</si>
  <si>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</si>
  <si>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</si>
  <si>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</si>
  <si>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</si>
  <si>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</si>
  <si>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</si>
  <si>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</si>
  <si>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</si>
  <si>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</si>
  <si>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</si>
  <si>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</si>
  <si>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</si>
  <si>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</si>
  <si>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</si>
  <si>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</si>
  <si>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</si>
  <si>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</si>
  <si>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</si>
  <si>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</si>
  <si>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</si>
  <si>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</si>
  <si>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</si>
  <si>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</si>
  <si>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</si>
  <si>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</si>
  <si>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</si>
  <si>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</si>
  <si>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</si>
  <si>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</si>
  <si>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</si>
  <si>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</si>
  <si>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</si>
  <si>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</si>
  <si>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</si>
  <si>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</si>
  <si>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</si>
  <si>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</si>
  <si>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</si>
  <si>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</si>
  <si>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</si>
  <si>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</si>
  <si>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</si>
  <si>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</si>
  <si>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</si>
  <si>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</si>
  <si>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</si>
  <si>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</si>
  <si>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</si>
  <si>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</si>
  <si>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</si>
  <si>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</si>
  <si>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</si>
  <si>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</si>
  <si>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</si>
  <si>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</si>
  <si>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</si>
  <si>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</si>
  <si>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</si>
  <si>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</si>
  <si>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</si>
  <si>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</si>
  <si>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</si>
  <si>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</si>
  <si>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</si>
  <si>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</si>
  <si>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</si>
  <si>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</si>
  <si>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</si>
  <si>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</si>
  <si>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</si>
  <si>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</si>
  <si>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</si>
  <si>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</si>
  <si>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</si>
  <si>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</si>
  <si>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</si>
  <si>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</si>
  <si>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</si>
  <si>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</si>
  <si>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</si>
  <si>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</si>
  <si>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</si>
  <si>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</si>
  <si>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</si>
  <si>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</si>
  <si>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</si>
  <si>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</si>
  <si>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</si>
  <si>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</si>
  <si>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</si>
  <si>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</si>
  <si>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</si>
  <si>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</si>
  <si>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</si>
  <si>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</si>
  <si>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</si>
  <si>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</si>
  <si>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</si>
  <si>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</si>
  <si>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</si>
  <si>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</si>
  <si>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</si>
  <si>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</si>
  <si>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</si>
  <si>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</si>
  <si>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</si>
  <si>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</si>
  <si>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</si>
  <si>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</si>
  <si>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</si>
  <si>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</si>
  <si>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</si>
  <si>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</si>
  <si>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</si>
  <si>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</si>
  <si>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</si>
  <si>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</si>
  <si>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</si>
  <si>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</si>
  <si>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</si>
  <si>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</si>
  <si>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</si>
  <si>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</si>
  <si>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</si>
  <si>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</si>
  <si>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</si>
  <si>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</si>
  <si>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</si>
  <si>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</si>
  <si>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</si>
  <si>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</si>
  <si>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</si>
  <si>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</si>
  <si>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</si>
  <si>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</si>
  <si>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</si>
  <si>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</si>
  <si>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</si>
  <si>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</si>
  <si>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</si>
  <si>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</si>
  <si>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</si>
  <si>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</si>
  <si>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</si>
  <si>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</si>
  <si>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</si>
  <si>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</si>
  <si>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</si>
  <si>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</si>
  <si>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</si>
  <si>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</si>
  <si>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</si>
  <si>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</si>
  <si>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</si>
  <si>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</si>
  <si>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</si>
  <si>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</si>
  <si>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</si>
  <si>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</si>
  <si>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</si>
  <si>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</si>
  <si>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</si>
  <si>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</si>
  <si>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</si>
  <si>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</si>
  <si>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</si>
  <si>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</si>
  <si>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</si>
  <si>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</si>
  <si>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</si>
  <si>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</si>
  <si>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</si>
  <si>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</si>
  <si>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</si>
  <si>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</si>
  <si>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</si>
  <si>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</si>
  <si>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</si>
  <si>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</si>
  <si>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</si>
  <si>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</si>
  <si>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</si>
  <si>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</si>
  <si>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</si>
  <si>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</si>
  <si>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</si>
  <si>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</si>
  <si>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</si>
  <si>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</si>
  <si>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</si>
  <si>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</si>
  <si>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</si>
  <si>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</si>
  <si>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</si>
  <si>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</si>
  <si>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</si>
  <si>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</si>
  <si>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</si>
  <si>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</si>
  <si>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</si>
  <si>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</si>
  <si>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</si>
  <si>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</si>
  <si>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</si>
  <si>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</si>
  <si>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</si>
  <si>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</si>
  <si>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</si>
  <si>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</si>
  <si>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</si>
  <si>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</si>
  <si>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</si>
  <si>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</si>
  <si>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</si>
  <si>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</si>
  <si>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</si>
  <si>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</si>
  <si>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</si>
  <si>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</si>
  <si>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</si>
  <si>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</si>
  <si>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</si>
  <si>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</si>
  <si>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</si>
  <si>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</si>
  <si>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</si>
  <si>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</si>
  <si>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</si>
  <si>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</si>
  <si>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</si>
  <si>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</si>
  <si>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</si>
  <si>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</si>
  <si>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</si>
  <si>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</si>
  <si>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</si>
  <si>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</si>
  <si>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</si>
  <si>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</si>
  <si>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</si>
  <si>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</si>
  <si>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</si>
  <si>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</si>
  <si>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</si>
  <si>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</si>
  <si>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</si>
  <si>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</si>
  <si>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</si>
  <si>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</si>
  <si>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</si>
  <si>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</si>
  <si>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</si>
  <si>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</si>
  <si>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</si>
  <si>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</si>
  <si>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</si>
  <si>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</si>
  <si>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</si>
  <si>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</si>
  <si>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</si>
  <si>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</si>
  <si>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</si>
  <si>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</si>
  <si>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</si>
  <si>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</si>
  <si>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</si>
  <si>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</si>
  <si>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</si>
  <si>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</si>
  <si>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</si>
  <si>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</si>
  <si>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</si>
  <si>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</si>
  <si>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</si>
  <si>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</si>
  <si>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</si>
  <si>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</si>
  <si>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</si>
  <si>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</si>
  <si>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</si>
  <si>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</si>
  <si>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</si>
  <si>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</si>
  <si>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</si>
  <si>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</si>
  <si>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</si>
  <si>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</si>
  <si>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</si>
  <si>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</si>
  <si>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</si>
  <si>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</si>
  <si>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</si>
  <si>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</si>
  <si>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</si>
  <si>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</si>
  <si>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</si>
  <si>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</si>
  <si>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</si>
  <si>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</si>
  <si>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</si>
  <si>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</si>
  <si>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</si>
  <si>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</si>
  <si>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</si>
  <si>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</si>
  <si>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</si>
  <si>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</si>
  <si>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</si>
  <si>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</si>
  <si>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</si>
  <si>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</si>
  <si>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</si>
  <si>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</si>
  <si>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</si>
  <si>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</si>
  <si>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</si>
  <si>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</si>
  <si>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</si>
  <si>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</si>
  <si>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</si>
  <si>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</si>
  <si>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</si>
  <si>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</si>
  <si>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</si>
  <si>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</si>
  <si>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</si>
  <si>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</si>
  <si>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</si>
  <si>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</si>
  <si>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</si>
  <si>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</si>
  <si>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</si>
  <si>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</si>
  <si>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</si>
  <si>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</si>
  <si>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</si>
  <si>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</si>
  <si>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</si>
  <si>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</si>
  <si>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</si>
  <si>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</si>
  <si>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</si>
  <si>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</si>
  <si>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</si>
  <si>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</si>
  <si>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</si>
  <si>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</si>
  <si>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</si>
  <si>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</si>
  <si>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</si>
  <si>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</si>
  <si>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</si>
  <si>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</si>
  <si>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</si>
  <si>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</si>
  <si>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</si>
  <si>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</si>
  <si>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</si>
  <si>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</si>
  <si>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</si>
  <si>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</si>
  <si>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</si>
  <si>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</si>
  <si>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</si>
  <si>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</si>
  <si>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</si>
  <si>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</si>
  <si>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</si>
  <si>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</si>
  <si>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</si>
  <si>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</si>
  <si>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</si>
  <si>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</si>
  <si>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</si>
  <si>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</si>
  <si>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</si>
  <si>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</si>
  <si>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</si>
  <si>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</si>
  <si>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</si>
  <si>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</si>
  <si>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</si>
  <si>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</si>
  <si>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</si>
  <si>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</si>
  <si>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</si>
  <si>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</si>
  <si>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</si>
  <si>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</si>
  <si>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</si>
  <si>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</si>
  <si>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</si>
  <si>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</si>
  <si>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</si>
  <si>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</si>
  <si>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</si>
  <si>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</si>
  <si>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</si>
  <si>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</si>
  <si>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</si>
  <si>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</si>
  <si>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</si>
  <si>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</si>
  <si>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</si>
  <si>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</si>
  <si>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</si>
  <si>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</si>
  <si>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</si>
  <si>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</si>
  <si>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</si>
  <si>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</si>
  <si>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</si>
  <si>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</si>
  <si>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</si>
  <si>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</si>
  <si>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</si>
  <si>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</si>
  <si>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</si>
  <si>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</si>
  <si>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</si>
  <si>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</si>
  <si>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</si>
  <si>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</si>
  <si>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</si>
  <si>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</si>
  <si>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</si>
  <si>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</si>
  <si>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</si>
  <si>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</si>
  <si>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</si>
  <si>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</si>
  <si>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</si>
  <si>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</si>
  <si>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</si>
  <si>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</si>
  <si>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</si>
  <si>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</si>
  <si>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</si>
  <si>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</si>
  <si>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</si>
  <si>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</si>
  <si>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</si>
  <si>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</si>
  <si>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</si>
  <si>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</si>
  <si>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</si>
  <si>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</si>
  <si>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</si>
  <si>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</si>
  <si>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</si>
  <si>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</si>
  <si>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</si>
  <si>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</si>
  <si>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</si>
  <si>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</si>
  <si>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</si>
  <si>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</si>
  <si>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</si>
  <si>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</si>
  <si>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</si>
  <si>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</si>
  <si>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</si>
  <si>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</si>
  <si>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</si>
  <si>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</si>
  <si>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</si>
  <si>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</si>
  <si>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</si>
  <si>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</si>
  <si>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</si>
  <si>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</si>
  <si>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</si>
  <si>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</si>
  <si>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</si>
  <si>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</si>
  <si>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</si>
  <si>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</si>
  <si>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</si>
  <si>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</si>
  <si>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</si>
  <si>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</si>
  <si>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</si>
  <si>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</si>
  <si>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</si>
  <si>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</si>
  <si>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</si>
  <si>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</si>
  <si>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</si>
  <si>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</si>
  <si>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</si>
  <si>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</si>
  <si>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</si>
  <si>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</si>
  <si>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</si>
  <si>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</si>
  <si>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</si>
  <si>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</si>
  <si>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</si>
  <si>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</si>
  <si>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</si>
  <si>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</si>
  <si>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</si>
  <si>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</si>
  <si>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</si>
  <si>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</si>
  <si>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</si>
  <si>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</si>
  <si>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</si>
  <si>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</si>
  <si>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</si>
  <si>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</si>
  <si>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</si>
  <si>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</si>
  <si>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</si>
  <si>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</si>
  <si>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</si>
  <si>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</si>
  <si>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</si>
  <si>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</si>
  <si>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</si>
  <si>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</si>
  <si>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</si>
  <si>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</si>
  <si>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</si>
  <si>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</si>
  <si>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</si>
  <si>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</si>
  <si>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</si>
  <si>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</si>
  <si>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</si>
  <si>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</si>
  <si>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</si>
  <si>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</si>
  <si>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</si>
  <si>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</si>
  <si>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</si>
  <si>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</si>
  <si>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</si>
  <si>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</si>
  <si>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</si>
  <si>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</si>
  <si>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</si>
  <si>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</si>
  <si>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</si>
  <si>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</si>
  <si>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</si>
  <si>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</si>
  <si>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</si>
  <si>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</si>
  <si>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</si>
  <si>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</si>
  <si>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</si>
  <si>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</si>
  <si>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</si>
  <si>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</si>
  <si>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</si>
  <si>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</si>
  <si>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</si>
  <si>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</si>
  <si>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</si>
  <si>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</si>
  <si>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</si>
  <si>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</si>
  <si>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</si>
  <si>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</si>
  <si>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</si>
  <si>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</si>
  <si>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</si>
  <si>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</si>
  <si>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</si>
  <si>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</si>
  <si>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</si>
  <si>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</si>
  <si>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</si>
  <si>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</si>
  <si>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</si>
  <si>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</si>
  <si>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</si>
  <si>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</si>
  <si>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</si>
  <si>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</si>
  <si>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</si>
  <si>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</si>
  <si>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</si>
  <si>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</si>
  <si>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</si>
  <si>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</si>
  <si>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</si>
  <si>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</si>
  <si>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</si>
  <si>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</si>
  <si>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</si>
  <si>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</si>
  <si>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</si>
  <si>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</si>
  <si>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</si>
  <si>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</si>
  <si>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</si>
  <si>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</si>
  <si>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</si>
  <si>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</si>
  <si>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</si>
  <si>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</si>
  <si>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</si>
  <si>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</si>
  <si>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</si>
  <si>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</si>
  <si>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</si>
  <si>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</si>
  <si>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</si>
  <si>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</si>
  <si>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</si>
  <si>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</si>
  <si>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</si>
  <si>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</si>
  <si>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</si>
  <si>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</si>
  <si>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</si>
  <si>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</si>
  <si>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</si>
  <si>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</si>
  <si>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</si>
  <si>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</si>
  <si>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</si>
  <si>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</si>
  <si>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</si>
  <si>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</si>
  <si>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</si>
  <si>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</si>
  <si>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</si>
  <si>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</si>
  <si>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</si>
  <si>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</si>
  <si>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</si>
  <si>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</si>
  <si>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</si>
  <si>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</si>
  <si>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</si>
  <si>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</si>
  <si>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</si>
  <si>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</si>
  <si>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</si>
  <si>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</si>
  <si>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</si>
  <si>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</si>
  <si>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</si>
  <si>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</si>
  <si>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</si>
  <si>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</si>
  <si>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</si>
  <si>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</si>
  <si>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</si>
  <si>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</si>
  <si>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</si>
  <si>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</si>
  <si>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</si>
  <si>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</si>
  <si>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</si>
  <si>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</si>
  <si>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</si>
  <si>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</si>
  <si>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</si>
  <si>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</si>
  <si>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</si>
  <si>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</si>
  <si>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</si>
  <si>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</si>
  <si>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</si>
  <si>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</si>
  <si>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</si>
  <si>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</si>
  <si>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</si>
  <si>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</si>
  <si>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</si>
  <si>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</si>
  <si>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</si>
  <si>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</si>
  <si>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</si>
  <si>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</si>
  <si>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</si>
  <si>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</si>
  <si>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</si>
  <si>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</si>
  <si>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</si>
  <si>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</si>
  <si>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</si>
  <si>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</si>
  <si>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</si>
  <si>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</si>
  <si>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</si>
  <si>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</si>
  <si>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</si>
  <si>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</si>
  <si>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</si>
  <si>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</si>
  <si>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</si>
  <si>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</si>
  <si>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</si>
  <si>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</si>
  <si>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</si>
  <si>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</si>
  <si>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</si>
  <si>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</si>
  <si>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</si>
  <si>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</si>
  <si>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</si>
  <si>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</si>
  <si>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</si>
  <si>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</si>
  <si>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</si>
  <si>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</si>
  <si>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</si>
  <si>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</si>
  <si>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</si>
  <si>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</si>
  <si>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</si>
  <si>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</si>
  <si>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</si>
  <si>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</si>
  <si>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</si>
  <si>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</si>
  <si>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</si>
  <si>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</si>
  <si>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</si>
  <si>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</si>
  <si>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</si>
  <si>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</si>
  <si>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</si>
  <si>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</si>
  <si>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</si>
  <si>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</si>
  <si>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</si>
  <si>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</si>
  <si>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</si>
  <si>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</si>
  <si>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</si>
  <si>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</si>
  <si>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</si>
  <si>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</si>
  <si>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</si>
  <si>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</si>
  <si>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</si>
  <si>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</si>
  <si>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</si>
  <si>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</si>
  <si>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</si>
  <si>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</si>
  <si>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</si>
  <si>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</si>
  <si>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</si>
  <si>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</si>
  <si>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</si>
  <si>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</si>
  <si>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</si>
  <si>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</si>
  <si>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</si>
  <si>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</si>
  <si>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</si>
  <si>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</si>
  <si>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</si>
  <si>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</si>
  <si>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</si>
  <si>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</si>
  <si>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</si>
  <si>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</si>
  <si>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</si>
  <si>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</si>
  <si>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</si>
  <si>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</si>
  <si>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</si>
  <si>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</si>
  <si>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</si>
  <si>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</si>
  <si>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</si>
  <si>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</si>
  <si>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</si>
  <si>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</si>
  <si>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</si>
  <si>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</si>
  <si>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</si>
  <si>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</si>
  <si>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</si>
  <si>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</si>
  <si>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</si>
  <si>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</si>
  <si>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</si>
  <si>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</si>
  <si>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</si>
  <si>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</si>
  <si>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</si>
  <si>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</si>
  <si>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</si>
  <si>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</si>
  <si>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</si>
  <si>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</si>
  <si>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</si>
  <si>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</si>
  <si>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</si>
  <si>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</si>
  <si>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</si>
  <si>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</si>
  <si>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</si>
  <si>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</si>
  <si>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</si>
  <si>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</si>
  <si>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</si>
  <si>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</si>
  <si>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</si>
  <si>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</si>
  <si>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</si>
  <si>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</si>
  <si>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</si>
  <si>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</si>
  <si>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</si>
  <si>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</si>
  <si>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</si>
  <si>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</si>
  <si>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</si>
  <si>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</si>
  <si>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</si>
  <si>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</si>
  <si>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</si>
  <si>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</si>
  <si>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</si>
  <si>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</si>
  <si>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</si>
  <si>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</si>
  <si>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</si>
  <si>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</si>
  <si>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</si>
  <si>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</si>
  <si>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</si>
  <si>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</si>
  <si>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</si>
  <si>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</si>
  <si>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</si>
  <si>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</si>
  <si>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</si>
  <si>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</si>
  <si>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</si>
  <si>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</si>
  <si>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</si>
  <si>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</si>
  <si>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</si>
  <si>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</si>
  <si>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</si>
  <si>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</si>
  <si>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</si>
  <si>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</si>
  <si>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</si>
  <si>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</si>
  <si>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</si>
  <si>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</si>
  <si>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</si>
  <si>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</si>
  <si>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</si>
  <si>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</si>
  <si>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</si>
  <si>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</si>
  <si>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</si>
  <si>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</si>
  <si>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</si>
  <si>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</si>
  <si>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</si>
  <si>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</si>
  <si>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</si>
  <si>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</si>
  <si>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</si>
  <si>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</si>
  <si>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</si>
  <si>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</si>
  <si>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</si>
  <si>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</si>
  <si>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</si>
  <si>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</si>
  <si>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</si>
  <si>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</si>
  <si>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</si>
  <si>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</si>
  <si>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</si>
  <si>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</si>
  <si>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</si>
  <si>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</si>
  <si>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</si>
  <si>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</si>
  <si>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</si>
  <si>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</si>
  <si>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</si>
  <si>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</si>
  <si>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</si>
  <si>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</si>
  <si>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</si>
  <si>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</si>
  <si>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</si>
  <si>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</si>
  <si>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</si>
  <si>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</si>
  <si>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</si>
  <si>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</si>
  <si>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</si>
  <si>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</si>
  <si>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</si>
  <si>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</si>
  <si>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</si>
  <si>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</si>
  <si>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</si>
  <si>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</si>
  <si>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</si>
  <si>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</si>
  <si>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</si>
  <si>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</si>
  <si>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</si>
  <si>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</si>
  <si>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</si>
  <si>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</si>
  <si>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</si>
  <si>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</si>
  <si>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</si>
  <si>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</si>
  <si>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</si>
  <si>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</si>
  <si>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</si>
  <si>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</si>
  <si>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</si>
  <si>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</si>
  <si>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</si>
  <si>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</si>
  <si>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</si>
  <si>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</si>
  <si>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</si>
  <si>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</si>
  <si>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</si>
  <si>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</si>
  <si>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</si>
  <si>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</si>
  <si>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</si>
  <si>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</si>
  <si>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</si>
  <si>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</si>
  <si>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</si>
  <si>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</si>
  <si>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</si>
  <si>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</si>
  <si>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</si>
  <si>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</si>
  <si>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</si>
  <si>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</si>
  <si>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</si>
  <si>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</si>
  <si>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</si>
  <si>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</si>
  <si>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</si>
  <si>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</si>
  <si>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</si>
  <si>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</si>
  <si>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</si>
  <si>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</si>
  <si>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</si>
  <si>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</si>
  <si>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</si>
  <si>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</si>
  <si>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</si>
  <si>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</si>
  <si>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</si>
  <si>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</si>
  <si>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</si>
  <si>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</si>
  <si>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</si>
  <si>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</si>
  <si>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</si>
  <si>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</si>
  <si>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</si>
  <si>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</si>
  <si>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</si>
  <si>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</si>
  <si>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</si>
  <si>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</si>
  <si>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</si>
  <si>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</si>
  <si>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</si>
  <si>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</si>
  <si>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</si>
  <si>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</si>
  <si>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</si>
  <si>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</si>
  <si>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</si>
  <si>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</si>
  <si>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</si>
  <si>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</si>
  <si>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</si>
  <si>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</si>
  <si>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</si>
  <si>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</si>
  <si>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</si>
  <si>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</si>
  <si>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</si>
  <si>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</si>
  <si>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</si>
  <si>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</si>
  <si>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</si>
  <si>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</si>
  <si>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</si>
  <si>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</si>
  <si>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</si>
  <si>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</si>
  <si>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</si>
  <si>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</si>
  <si>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</si>
  <si>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</si>
  <si>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</si>
  <si>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</si>
  <si>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</si>
  <si>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</si>
  <si>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</si>
  <si>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</si>
  <si>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</si>
  <si>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</si>
  <si>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</si>
  <si>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</si>
  <si>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</si>
  <si>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</si>
  <si>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</si>
  <si>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</si>
  <si>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</si>
  <si>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</si>
  <si>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</si>
  <si>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</si>
  <si>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</si>
  <si>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</si>
  <si>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</si>
  <si>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</si>
  <si>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</si>
  <si>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</si>
  <si>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</si>
  <si>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</si>
  <si>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</si>
  <si>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</si>
  <si>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</si>
  <si>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</si>
  <si>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</si>
  <si>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</si>
  <si>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</si>
  <si>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</si>
  <si>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</si>
  <si>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</si>
  <si>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</si>
  <si>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</si>
  <si>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</si>
  <si>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</si>
  <si>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</si>
  <si>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</si>
  <si>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</si>
  <si>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</si>
  <si>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</si>
  <si>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</si>
  <si>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</si>
  <si>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</si>
  <si>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</si>
  <si>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</si>
  <si>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</si>
  <si>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</si>
  <si>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</si>
  <si>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</si>
  <si>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</si>
  <si>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</si>
  <si>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</si>
  <si>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</si>
  <si>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</si>
  <si>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</si>
  <si>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</si>
  <si>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</si>
  <si>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</si>
  <si>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</si>
  <si>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</si>
  <si>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</si>
  <si>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</si>
  <si>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</si>
  <si>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</si>
  <si>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</si>
  <si>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</si>
  <si>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</si>
  <si>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</si>
  <si>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</si>
  <si>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</si>
  <si>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</si>
  <si>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</si>
  <si>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</si>
  <si>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</si>
  <si>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</si>
  <si>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</si>
  <si>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</si>
  <si>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</si>
  <si>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</si>
  <si>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</si>
  <si>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</si>
  <si>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</si>
  <si>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</si>
  <si>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</si>
  <si>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</si>
  <si>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</si>
  <si>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</si>
  <si>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</si>
  <si>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</si>
  <si>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</si>
  <si>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</si>
  <si>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</si>
  <si>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</si>
  <si>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</si>
  <si>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</si>
  <si>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</si>
  <si>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</si>
  <si>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</si>
  <si>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</si>
  <si>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</si>
  <si>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</si>
  <si>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</si>
  <si>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</si>
  <si>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</si>
  <si>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</si>
  <si>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</si>
  <si>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</si>
  <si>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</si>
  <si>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</si>
  <si>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</si>
  <si>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</si>
  <si>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</si>
  <si>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</si>
  <si>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</si>
  <si>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</si>
  <si>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</si>
  <si>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</si>
  <si>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</si>
  <si>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</si>
  <si>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</si>
  <si>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</si>
  <si>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</si>
  <si>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</si>
  <si>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</si>
  <si>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</si>
  <si>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</si>
  <si>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</si>
  <si>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</si>
  <si>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</si>
  <si>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</si>
  <si>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</si>
  <si>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</si>
  <si>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</si>
  <si>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</si>
  <si>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</si>
  <si>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</si>
  <si>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</si>
  <si>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</si>
  <si>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</si>
  <si>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</si>
  <si>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</si>
  <si>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</si>
  <si>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</si>
  <si>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</si>
  <si>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</si>
  <si>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</si>
  <si>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</si>
  <si>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</si>
  <si>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</si>
  <si>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</si>
  <si>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</si>
  <si>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</si>
  <si>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</si>
  <si>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</si>
  <si>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</si>
  <si>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</si>
  <si>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</si>
  <si>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</si>
  <si>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</si>
  <si>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</si>
  <si>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</si>
  <si>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</si>
  <si>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</si>
  <si>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</si>
  <si>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</si>
  <si>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</si>
  <si>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</si>
  <si>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</si>
  <si>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</si>
  <si>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</si>
  <si>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</si>
  <si>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</si>
  <si>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</si>
  <si>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</si>
  <si>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</si>
  <si>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</si>
  <si>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</si>
  <si>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</si>
  <si>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</si>
  <si>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</si>
  <si>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</si>
  <si>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</si>
  <si>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</si>
  <si>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</si>
  <si>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</si>
  <si>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</si>
  <si>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</si>
  <si>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</si>
  <si>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</si>
  <si>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</si>
  <si>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</si>
  <si>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</si>
  <si>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</si>
  <si>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</si>
  <si>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</si>
  <si>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</si>
  <si>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</si>
  <si>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</si>
  <si>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</si>
  <si>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</si>
  <si>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</si>
  <si>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</si>
  <si>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</si>
  <si>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</si>
  <si>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</si>
  <si>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</si>
  <si>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</si>
  <si>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</si>
  <si>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</si>
  <si>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</si>
  <si>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</si>
  <si>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</si>
  <si>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</si>
  <si>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</si>
  <si>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</si>
  <si>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</si>
  <si>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</si>
  <si>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</si>
  <si>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</si>
  <si>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</si>
  <si>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</si>
  <si>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</si>
  <si>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</si>
  <si>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</si>
  <si>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</si>
  <si>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</si>
  <si>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</si>
  <si>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</si>
  <si>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</si>
  <si>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</si>
  <si>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</si>
  <si>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</si>
  <si>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</si>
  <si>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</si>
  <si>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</si>
  <si>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</si>
  <si>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</si>
  <si>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</si>
  <si>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</si>
  <si>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</si>
  <si>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</si>
  <si>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</si>
  <si>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</si>
  <si>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</si>
  <si>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</si>
  <si>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</si>
  <si>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</si>
  <si>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</si>
  <si>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</si>
  <si>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</si>
  <si>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</si>
  <si>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</si>
  <si>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</si>
  <si>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</si>
  <si>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</si>
  <si>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</si>
  <si>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</si>
  <si>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</si>
  <si>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</si>
  <si>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</si>
  <si>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</si>
  <si>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</si>
  <si>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</si>
  <si>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</si>
  <si>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</si>
  <si>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</si>
  <si>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</si>
  <si>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</si>
  <si>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</si>
  <si>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</si>
  <si>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</si>
  <si>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</si>
  <si>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</si>
  <si>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</si>
  <si>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</si>
  <si>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</si>
  <si>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</si>
  <si>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</si>
  <si>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</si>
  <si>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</si>
  <si>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</si>
  <si>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</si>
  <si>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</si>
  <si>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</si>
  <si>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</si>
  <si>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</si>
  <si>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</si>
  <si>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</si>
  <si>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</si>
  <si>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</si>
  <si>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</si>
  <si>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</si>
  <si>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</si>
  <si>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</si>
  <si>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</si>
  <si>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</si>
  <si>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</si>
  <si>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</si>
  <si>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</si>
  <si>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</si>
  <si>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</si>
  <si>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</si>
  <si>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</si>
  <si>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</si>
  <si>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</si>
  <si>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</si>
  <si>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</si>
  <si>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</si>
  <si>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</si>
  <si>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</si>
  <si>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</si>
  <si>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</si>
  <si>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</si>
  <si>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</si>
  <si>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</si>
  <si>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</si>
  <si>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</si>
  <si>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</si>
  <si>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</si>
  <si>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</si>
  <si>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</si>
  <si>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</si>
  <si>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</si>
  <si>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</si>
  <si>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</si>
  <si>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</si>
  <si>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</si>
  <si>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</si>
  <si>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</si>
  <si>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</si>
  <si>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</si>
  <si>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</si>
  <si>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</si>
  <si>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</si>
  <si>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</si>
  <si>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</si>
  <si>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</si>
  <si>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</si>
  <si>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</si>
  <si>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</si>
  <si>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</si>
  <si>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</si>
  <si>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</si>
  <si>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</si>
  <si>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</si>
  <si>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</si>
  <si>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</si>
  <si>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</si>
  <si>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</si>
  <si>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</si>
  <si>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</si>
  <si>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</si>
  <si>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</si>
  <si>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</si>
  <si>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</si>
  <si>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</si>
  <si>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</si>
  <si>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</si>
  <si>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</si>
  <si>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</si>
  <si>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</si>
  <si>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</si>
  <si>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</si>
  <si>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</si>
  <si>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</si>
  <si>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</si>
  <si>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</si>
  <si>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</si>
  <si>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</si>
  <si>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</si>
  <si>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</si>
  <si>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</si>
  <si>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</si>
  <si>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</si>
  <si>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</si>
  <si>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</si>
  <si>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</si>
  <si>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</si>
  <si>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</si>
  <si>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</si>
  <si>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</si>
  <si>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</si>
  <si>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</si>
  <si>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</si>
  <si>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</si>
  <si>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</si>
  <si>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</si>
  <si>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</si>
  <si>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</si>
  <si>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</si>
  <si>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</si>
  <si>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</si>
  <si>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</si>
  <si>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</si>
  <si>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</si>
  <si>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</si>
  <si>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</si>
  <si>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</si>
  <si>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</si>
  <si>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</si>
  <si>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</si>
  <si>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</si>
  <si>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</si>
  <si>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</si>
  <si>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</si>
  <si>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</si>
  <si>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</si>
  <si>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</si>
  <si>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</si>
  <si>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</si>
  <si>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</si>
  <si>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</si>
  <si>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</si>
  <si>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</si>
  <si>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</si>
  <si>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</si>
  <si>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</si>
  <si>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</si>
  <si>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</si>
  <si>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</si>
  <si>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</si>
  <si>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</si>
  <si>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</si>
  <si>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</si>
  <si>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</si>
  <si>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</si>
  <si>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</si>
  <si>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</si>
  <si>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</si>
  <si>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</si>
  <si>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</si>
  <si>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</si>
  <si>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</si>
  <si>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</si>
  <si>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</si>
  <si>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</si>
  <si>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</si>
  <si>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</si>
  <si>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</si>
  <si>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</si>
  <si>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</si>
  <si>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</si>
  <si>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</si>
  <si>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</si>
  <si>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</si>
  <si>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</si>
  <si>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</si>
  <si>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</si>
  <si>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</si>
  <si>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</si>
  <si>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</si>
  <si>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</si>
  <si>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</si>
  <si>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</si>
  <si>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</si>
  <si>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</si>
  <si>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</si>
  <si>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</si>
  <si>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</si>
  <si>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</si>
  <si>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</si>
  <si>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</si>
  <si>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</si>
  <si>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</si>
  <si>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</si>
  <si>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</si>
  <si>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</si>
  <si>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</si>
  <si>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</si>
  <si>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</si>
  <si>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</si>
  <si>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</si>
  <si>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</si>
  <si>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</si>
  <si>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</si>
  <si>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</si>
  <si>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</si>
  <si>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</si>
  <si>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</si>
  <si>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</si>
  <si>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</si>
  <si>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</si>
  <si>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</si>
  <si>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</si>
  <si>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</si>
  <si>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</si>
  <si>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</si>
  <si>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</si>
  <si>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</si>
  <si>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</si>
  <si>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</si>
  <si>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</si>
  <si>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</si>
  <si>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</si>
  <si>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</si>
  <si>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</si>
  <si>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</si>
  <si>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</si>
  <si>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</si>
  <si>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</si>
  <si>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</si>
  <si>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</si>
  <si>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</si>
  <si>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</si>
  <si>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</si>
  <si>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</si>
  <si>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</si>
  <si>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</si>
  <si>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</si>
  <si>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</si>
  <si>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</si>
  <si>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</si>
  <si>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</si>
  <si>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</si>
  <si>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</si>
  <si>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</si>
  <si>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</si>
  <si>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</si>
  <si>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</si>
  <si>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</si>
  <si>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</si>
  <si>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</si>
  <si>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</si>
  <si>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</si>
  <si>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</si>
  <si>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</si>
  <si>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</si>
  <si>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</si>
  <si>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</si>
  <si>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</si>
  <si>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</si>
  <si>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</si>
  <si>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</si>
  <si>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</si>
  <si>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</si>
  <si>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</si>
  <si>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</si>
  <si>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</si>
  <si>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</si>
  <si>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</si>
  <si>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</si>
  <si>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</si>
  <si>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</si>
  <si>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</si>
  <si>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</si>
  <si>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</si>
  <si>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</si>
  <si>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</si>
  <si>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</si>
  <si>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</si>
  <si>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</si>
  <si>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</si>
  <si>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</si>
  <si>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</si>
  <si>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</si>
  <si>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</si>
  <si>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</si>
  <si>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</si>
  <si>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</si>
  <si>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</si>
  <si>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</si>
  <si>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</si>
  <si>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</si>
  <si>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</si>
  <si>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</si>
  <si>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</si>
  <si>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</si>
  <si>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</si>
  <si>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</si>
  <si>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</si>
  <si>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</si>
  <si>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</si>
  <si>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</si>
  <si>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</si>
  <si>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</si>
  <si>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</si>
  <si>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</si>
  <si>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</si>
  <si>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</si>
  <si>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</si>
  <si>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</si>
  <si>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</si>
  <si>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</si>
  <si>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</si>
  <si>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</si>
  <si>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</si>
  <si>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</si>
  <si>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</si>
  <si>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</si>
  <si>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</si>
  <si>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</si>
  <si>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</si>
  <si>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</si>
  <si>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</si>
  <si>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</si>
  <si>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</si>
  <si>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</si>
  <si>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</si>
  <si>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</si>
  <si>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</si>
  <si>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</si>
  <si>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</si>
  <si>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</si>
  <si>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</si>
  <si>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</si>
  <si>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</si>
  <si>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</si>
  <si>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</si>
  <si>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</si>
  <si>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</si>
  <si>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</si>
  <si>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</si>
  <si>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</si>
  <si>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</si>
  <si>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</si>
  <si>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</si>
  <si>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</si>
  <si>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</si>
  <si>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</si>
  <si>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</si>
  <si>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</si>
  <si>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</si>
  <si>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</si>
  <si>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</si>
  <si>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</si>
  <si>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</si>
  <si>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</si>
  <si>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</si>
  <si>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</si>
  <si>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</si>
  <si>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</si>
  <si>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</si>
  <si>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</si>
  <si>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</si>
  <si>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</si>
  <si>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</si>
  <si>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</si>
  <si>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</si>
  <si>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</si>
  <si>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</si>
  <si>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</si>
  <si>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</si>
  <si>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</si>
  <si>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</si>
  <si>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</si>
  <si>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</si>
  <si>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</si>
  <si>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</si>
  <si>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</si>
  <si>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</si>
  <si>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</si>
  <si>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</si>
  <si>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</si>
  <si>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</si>
  <si>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</si>
  <si>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</si>
  <si>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</si>
  <si>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</si>
  <si>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</si>
  <si>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</si>
  <si>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</si>
  <si>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</si>
  <si>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</si>
  <si>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</si>
  <si>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</si>
  <si>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</si>
  <si>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</si>
  <si>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</si>
  <si>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</si>
  <si>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</si>
  <si>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</si>
  <si>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</si>
  <si>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</si>
  <si>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</si>
  <si>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</si>
  <si>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</si>
  <si>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</si>
  <si>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</si>
  <si>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</si>
  <si>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</si>
  <si>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</si>
  <si>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</si>
  <si>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</si>
  <si>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</si>
  <si>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</si>
  <si>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</si>
  <si>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</si>
  <si>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</si>
  <si>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</si>
  <si>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</si>
  <si>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</si>
  <si>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</si>
  <si>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</si>
  <si>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</si>
  <si>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</si>
  <si>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</si>
  <si>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</si>
  <si>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</si>
  <si>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</si>
  <si>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</si>
  <si>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</si>
  <si>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</si>
  <si>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</si>
  <si>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</si>
  <si>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</si>
  <si>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</si>
  <si>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</si>
  <si>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</si>
  <si>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</si>
  <si>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</si>
  <si>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</si>
  <si>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</si>
  <si>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</si>
  <si>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</si>
  <si>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</si>
  <si>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</si>
  <si>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</si>
  <si>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</si>
  <si>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</si>
  <si>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</si>
  <si>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</si>
  <si>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</si>
  <si>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</si>
  <si>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</si>
  <si>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</si>
  <si>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</si>
  <si>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</si>
  <si>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</si>
  <si>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</si>
  <si>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</si>
  <si>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</si>
  <si>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</si>
  <si>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</si>
  <si>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</si>
  <si>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</si>
  <si>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</si>
  <si>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</si>
  <si>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</si>
  <si>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</si>
  <si>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</si>
  <si>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</si>
  <si>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</si>
  <si>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</si>
  <si>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</si>
  <si>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</si>
  <si>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</si>
  <si>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</si>
  <si>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</si>
  <si>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</si>
  <si>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</si>
  <si>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</si>
  <si>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</si>
  <si>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</si>
  <si>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</si>
  <si>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</si>
  <si>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</si>
  <si>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</si>
  <si>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</si>
  <si>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</si>
  <si>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</si>
  <si>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</si>
  <si>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</si>
  <si>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</si>
  <si>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</si>
  <si>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</si>
  <si>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</si>
  <si>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</si>
  <si>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</si>
  <si>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</si>
  <si>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</si>
  <si>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</si>
  <si>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</si>
  <si>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</si>
  <si>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</si>
  <si>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</si>
  <si>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</si>
  <si>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</si>
  <si>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</si>
  <si>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</si>
  <si>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</si>
  <si>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</si>
  <si>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</si>
  <si>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</si>
  <si>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</si>
  <si>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</si>
  <si>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</si>
  <si>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</si>
  <si>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</si>
  <si>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</si>
  <si>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</si>
  <si>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</si>
  <si>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</si>
  <si>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</si>
  <si>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</si>
  <si>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</si>
  <si>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</si>
  <si>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</si>
  <si>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</si>
  <si>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</si>
  <si>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</si>
  <si>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</si>
  <si>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</si>
  <si>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</si>
  <si>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</si>
  <si>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</si>
  <si>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</si>
  <si>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</si>
  <si>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</si>
  <si>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</si>
  <si>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</si>
  <si>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</si>
  <si>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</si>
  <si>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</si>
  <si>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</si>
  <si>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</si>
  <si>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</si>
  <si>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</si>
  <si>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</si>
  <si>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</si>
  <si>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</si>
  <si>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</si>
  <si>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</si>
  <si>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</si>
  <si>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</si>
  <si>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</si>
  <si>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</si>
  <si>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</si>
  <si>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</si>
  <si>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</si>
  <si>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</si>
  <si>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</si>
  <si>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</si>
  <si>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</si>
  <si>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</si>
  <si>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</si>
  <si>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</si>
  <si>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</si>
  <si>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</si>
  <si>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</si>
  <si>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</si>
  <si>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</si>
  <si>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</si>
  <si>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</si>
  <si>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</si>
  <si>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</si>
  <si>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</si>
  <si>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</si>
  <si>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</si>
  <si>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</si>
  <si>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</si>
  <si>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</si>
  <si>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</si>
  <si>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</si>
  <si>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</si>
  <si>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</si>
  <si>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</si>
  <si>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</si>
  <si>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</si>
  <si>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</si>
  <si>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</si>
  <si>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</si>
  <si>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</si>
  <si>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</si>
  <si>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</si>
  <si>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</si>
  <si>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</si>
  <si>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</si>
  <si>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</si>
  <si>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</si>
  <si>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</si>
  <si>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</si>
  <si>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</si>
  <si>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</si>
  <si>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</si>
  <si>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</si>
  <si>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</si>
  <si>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</si>
  <si>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</si>
  <si>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</si>
  <si>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</si>
  <si>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</si>
  <si>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</si>
  <si>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</si>
  <si>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</si>
  <si>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</si>
  <si>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</si>
  <si>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</si>
  <si>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</si>
  <si>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</si>
  <si>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</si>
  <si>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</si>
  <si>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</si>
  <si>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</si>
  <si>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</si>
  <si>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</si>
  <si>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</si>
  <si>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</si>
  <si>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</si>
  <si>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</si>
  <si>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</si>
  <si>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</si>
  <si>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</si>
  <si>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</si>
  <si>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</si>
  <si>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</si>
  <si>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</si>
  <si>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</si>
  <si>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</si>
  <si>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</si>
  <si>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</si>
  <si>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</si>
  <si>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</si>
  <si>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</si>
  <si>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</si>
  <si>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</si>
  <si>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</si>
  <si>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</si>
  <si>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</si>
  <si>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</si>
  <si>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</si>
  <si>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</si>
  <si>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</si>
  <si>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</si>
  <si>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</si>
  <si>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</si>
  <si>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</si>
  <si>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</si>
  <si>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</si>
  <si>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</si>
  <si>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</si>
  <si>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</si>
  <si>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</si>
  <si>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</si>
  <si>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</si>
  <si>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</si>
  <si>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</si>
  <si>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</si>
  <si>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</si>
  <si>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</si>
  <si>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</si>
  <si>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</si>
  <si>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</si>
  <si>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</si>
  <si>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</si>
  <si>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</si>
  <si>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</si>
  <si>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</si>
  <si>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</si>
  <si>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</si>
  <si>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</si>
  <si>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</si>
  <si>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</si>
  <si>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</si>
  <si>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</si>
  <si>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</si>
  <si>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</si>
  <si>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</si>
  <si>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</si>
  <si>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</si>
  <si>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</si>
  <si>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</si>
  <si>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</si>
  <si>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</si>
  <si>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</si>
  <si>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</si>
  <si>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</si>
  <si>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</si>
  <si>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</si>
  <si>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</si>
  <si>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</si>
  <si>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</si>
  <si>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</si>
  <si>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</si>
  <si>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</si>
  <si>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</si>
  <si>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</si>
  <si>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</si>
  <si>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</si>
  <si>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</si>
  <si>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</si>
  <si>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</si>
  <si>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</si>
  <si>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</si>
  <si>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</si>
  <si>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</si>
  <si>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</si>
  <si>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</si>
  <si>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</si>
  <si>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</si>
  <si>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</si>
  <si>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</si>
  <si>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</si>
  <si>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</si>
  <si>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</si>
  <si>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</si>
  <si>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</si>
  <si>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</si>
  <si>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</si>
  <si>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</si>
  <si>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</si>
  <si>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</si>
  <si>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</si>
  <si>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</si>
  <si>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</si>
  <si>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</si>
  <si>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</si>
  <si>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</si>
  <si>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</si>
  <si>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</si>
  <si>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</si>
  <si>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</si>
  <si>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</si>
  <si>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</si>
  <si>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</si>
  <si>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</si>
  <si>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</si>
  <si>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</si>
  <si>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</si>
  <si>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</si>
  <si>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</si>
  <si>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</si>
  <si>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</si>
  <si>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</si>
  <si>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</si>
  <si>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</si>
  <si>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</si>
  <si>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</si>
  <si>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</si>
  <si>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</si>
  <si>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</si>
  <si>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</si>
  <si>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</si>
  <si>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</si>
  <si>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</si>
  <si>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</si>
  <si>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</si>
  <si>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</si>
  <si>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</si>
  <si>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</si>
  <si>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</si>
  <si>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</si>
  <si>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</si>
  <si>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</si>
  <si>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</si>
  <si>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</si>
  <si>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</si>
  <si>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</si>
  <si>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</si>
  <si>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</si>
  <si>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</si>
  <si>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</si>
  <si>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</si>
  <si>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</si>
  <si>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</si>
  <si>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</si>
  <si>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</si>
  <si>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</si>
  <si>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</si>
  <si>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</si>
  <si>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</si>
  <si>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</si>
  <si>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</si>
  <si>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</si>
  <si>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</si>
  <si>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</si>
  <si>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</si>
  <si>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</si>
  <si>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</si>
  <si>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</si>
  <si>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</si>
  <si>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</si>
  <si>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</si>
  <si>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</si>
  <si>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</si>
  <si>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</si>
  <si>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</si>
  <si>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</si>
  <si>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</si>
  <si>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</si>
  <si>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</si>
  <si>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</si>
  <si>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</si>
  <si>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</si>
  <si>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</si>
  <si>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</si>
  <si>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</si>
  <si>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</si>
  <si>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</si>
  <si>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</si>
  <si>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</si>
  <si>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</si>
  <si>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</si>
  <si>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</si>
  <si>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</si>
  <si>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</si>
  <si>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</si>
  <si>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</si>
  <si>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</si>
  <si>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</si>
  <si>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</si>
  <si>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</si>
  <si>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</si>
  <si>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</si>
  <si>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</si>
  <si>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</si>
  <si>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</si>
  <si>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</si>
  <si>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</si>
  <si>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</si>
  <si>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</si>
  <si>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</si>
  <si>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</si>
  <si>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</si>
  <si>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</si>
  <si>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</si>
  <si>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</si>
  <si>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</si>
  <si>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</si>
  <si>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</si>
  <si>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</si>
  <si>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</si>
  <si>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</si>
  <si>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</si>
  <si>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</si>
  <si>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</si>
  <si>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</si>
  <si>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</si>
  <si>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</si>
  <si>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</si>
  <si>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</si>
  <si>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</si>
  <si>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</si>
  <si>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</si>
  <si>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</si>
  <si>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</si>
  <si>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</si>
  <si>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</si>
  <si>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</si>
  <si>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</si>
  <si>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</si>
  <si>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</si>
  <si>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</si>
  <si>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</si>
  <si>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</si>
  <si>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</si>
  <si>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</si>
  <si>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</si>
  <si>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</si>
  <si>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</si>
  <si>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</si>
  <si>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</si>
  <si>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</si>
  <si>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</si>
  <si>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</si>
  <si>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</si>
  <si>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</si>
  <si>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</si>
  <si>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</si>
  <si>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</si>
  <si>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</si>
  <si>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</si>
  <si>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</si>
  <si>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</si>
  <si>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</si>
  <si>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</si>
  <si>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</si>
  <si>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</si>
  <si>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</si>
  <si>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</si>
  <si>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</si>
  <si>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</si>
  <si>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</si>
  <si>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</si>
  <si>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</si>
  <si>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</si>
  <si>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</si>
  <si>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</si>
  <si>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</si>
  <si>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</si>
  <si>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</si>
  <si>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</si>
  <si>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</si>
  <si>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</si>
  <si>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</si>
  <si>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</si>
  <si>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</si>
  <si>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</si>
  <si>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</si>
  <si>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</si>
  <si>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</si>
  <si>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</si>
  <si>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</si>
  <si>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</si>
  <si>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</si>
  <si>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</si>
  <si>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</si>
  <si>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</si>
  <si>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</si>
  <si>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</si>
  <si>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</si>
  <si>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</si>
  <si>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</si>
  <si>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</si>
  <si>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</si>
  <si>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</si>
  <si>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</si>
  <si>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</si>
  <si>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</si>
  <si>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</si>
  <si>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</si>
  <si>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</si>
  <si>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</si>
  <si>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</si>
  <si>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</si>
  <si>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</si>
  <si>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</si>
  <si>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</si>
  <si>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</si>
  <si>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</si>
  <si>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</si>
  <si>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</si>
  <si>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</si>
  <si>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</si>
  <si>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</si>
  <si>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</si>
  <si>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</si>
  <si>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</si>
  <si>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</si>
  <si>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</si>
  <si>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</si>
  <si>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</si>
  <si>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</si>
  <si>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</si>
  <si>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</si>
  <si>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</si>
  <si>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</si>
  <si>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</si>
  <si>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</si>
  <si>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</si>
  <si>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</si>
  <si>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</si>
  <si>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</si>
  <si>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</si>
  <si>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</si>
  <si>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</si>
  <si>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</si>
  <si>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</si>
  <si>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</si>
  <si>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</si>
  <si>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</si>
  <si>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</si>
  <si>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</si>
  <si>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</si>
  <si>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</si>
  <si>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</si>
  <si>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</si>
  <si>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</si>
  <si>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</si>
  <si>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</si>
  <si>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</si>
  <si>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</si>
  <si>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</si>
  <si>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</si>
  <si>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</si>
  <si>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</si>
  <si>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</si>
  <si>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</si>
  <si>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</si>
  <si>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</si>
  <si>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</si>
  <si>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</si>
  <si>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</si>
  <si>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</si>
  <si>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</si>
  <si>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</si>
  <si>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</si>
  <si>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</si>
  <si>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</si>
  <si>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</si>
  <si>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</si>
  <si>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</si>
  <si>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</si>
  <si>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</si>
  <si>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</si>
  <si>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</si>
  <si>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</si>
  <si>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</si>
  <si>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</si>
  <si>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</si>
  <si>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</si>
  <si>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</si>
  <si>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</si>
  <si>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</si>
  <si>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</si>
  <si>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</si>
  <si>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</si>
  <si>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</si>
  <si>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</si>
  <si>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</si>
  <si>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</si>
  <si>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</si>
  <si>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</si>
  <si>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</si>
  <si>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</si>
  <si>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</si>
  <si>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</si>
  <si>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</si>
  <si>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</si>
  <si>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</si>
  <si>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</si>
  <si>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</si>
  <si>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</si>
  <si>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</si>
  <si>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</si>
  <si>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</si>
  <si>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</si>
  <si>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</si>
  <si>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</si>
  <si>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</si>
  <si>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</si>
  <si>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</si>
  <si>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</si>
  <si>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</si>
  <si>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</si>
  <si>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</si>
  <si>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</si>
  <si>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</si>
  <si>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</si>
  <si>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</si>
  <si>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</si>
  <si>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</si>
  <si>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</si>
  <si>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</si>
  <si>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</si>
  <si>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</si>
  <si>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</si>
  <si>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</si>
  <si>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</si>
  <si>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</si>
  <si>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</si>
  <si>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</si>
  <si>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</si>
  <si>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</si>
  <si>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</si>
  <si>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</si>
  <si>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</si>
  <si>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</si>
  <si>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</si>
  <si>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</si>
  <si>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</si>
  <si>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</si>
  <si>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</si>
  <si>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</si>
  <si>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</si>
  <si>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</si>
  <si>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</si>
  <si>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</si>
  <si>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</si>
  <si>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</si>
  <si>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</si>
  <si>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</si>
  <si>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</si>
  <si>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</si>
  <si>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</si>
  <si>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</si>
  <si>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</si>
  <si>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</si>
  <si>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</si>
  <si>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</si>
  <si>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</si>
  <si>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</si>
  <si>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</si>
  <si>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</si>
  <si>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</si>
  <si>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</si>
  <si>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</si>
  <si>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</si>
  <si>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</si>
  <si>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</si>
  <si>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</si>
  <si>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</si>
  <si>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</si>
  <si>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</si>
  <si>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</si>
  <si>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</si>
  <si>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</si>
  <si>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</si>
  <si>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</si>
  <si>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</si>
  <si>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</si>
  <si>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</si>
  <si>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</si>
  <si>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</si>
  <si>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</si>
  <si>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</si>
  <si>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</si>
  <si>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</si>
  <si>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</si>
  <si>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</si>
  <si>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</si>
  <si>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</si>
  <si>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</si>
  <si>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</si>
  <si>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</si>
  <si>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</si>
  <si>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</si>
  <si>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</si>
  <si>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</si>
  <si>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</si>
  <si>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</si>
  <si>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</si>
  <si>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</si>
  <si>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</si>
  <si>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</si>
  <si>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</si>
  <si>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</si>
  <si>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</si>
  <si>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</si>
  <si>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</si>
  <si>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</si>
  <si>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</si>
  <si>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</si>
  <si>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</si>
  <si>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</si>
  <si>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</si>
  <si>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</si>
  <si>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</si>
  <si>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</si>
  <si>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</si>
  <si>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</si>
  <si>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</si>
  <si>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</si>
  <si>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</si>
  <si>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</si>
  <si>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</si>
  <si>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</si>
  <si>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</si>
  <si>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</si>
  <si>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</si>
  <si>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</si>
  <si>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</si>
  <si>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</si>
  <si>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</si>
  <si>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</si>
  <si>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</si>
  <si>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</si>
  <si>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</si>
  <si>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</si>
  <si>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</si>
  <si>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</si>
  <si>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</si>
  <si>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</si>
  <si>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</si>
  <si>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</si>
  <si>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</si>
  <si>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</si>
  <si>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</si>
  <si>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</si>
  <si>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</si>
  <si>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</si>
  <si>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</si>
  <si>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</si>
  <si>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</si>
  <si>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</si>
  <si>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</si>
  <si>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</si>
  <si>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</si>
  <si>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</si>
  <si>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</si>
  <si>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</si>
  <si>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</si>
  <si>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</si>
  <si>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</si>
  <si>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</si>
  <si>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</si>
  <si>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</si>
  <si>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</si>
  <si>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</si>
  <si>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</si>
  <si>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</si>
  <si>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</si>
  <si>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</si>
  <si>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</si>
  <si>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</si>
  <si>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</si>
  <si>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</si>
  <si>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</si>
  <si>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</si>
  <si>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</si>
  <si>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</si>
  <si>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</si>
  <si>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</si>
  <si>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</si>
  <si>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</si>
  <si>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</si>
  <si>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</si>
  <si>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</si>
  <si>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</si>
  <si>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</si>
  <si>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</si>
  <si>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</si>
  <si>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</si>
  <si>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</si>
  <si>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</si>
  <si>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</si>
  <si>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</si>
  <si>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</si>
  <si>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</si>
  <si>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</si>
  <si>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</si>
  <si>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</si>
  <si>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</si>
  <si>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</si>
  <si>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</si>
  <si>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</si>
  <si>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</si>
  <si>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</si>
  <si>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</si>
  <si>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</si>
  <si>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</si>
  <si>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</si>
  <si>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</si>
  <si>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</si>
  <si>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</si>
  <si>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</si>
  <si>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</si>
  <si>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</si>
  <si>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</si>
  <si>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</si>
  <si>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</si>
  <si>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</si>
  <si>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</si>
  <si>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</si>
  <si>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</si>
  <si>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</si>
  <si>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</si>
  <si>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</si>
  <si>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</si>
  <si>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</si>
  <si>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</si>
  <si>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</si>
  <si>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</si>
  <si>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</si>
  <si>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</si>
  <si>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</si>
  <si>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</si>
  <si>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</si>
  <si>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</si>
  <si>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</si>
  <si>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</si>
  <si>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</si>
  <si>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</si>
  <si>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</si>
  <si>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</si>
  <si>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</si>
  <si>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</si>
  <si>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</si>
  <si>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</si>
  <si>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</si>
  <si>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</si>
  <si>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</si>
  <si>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</si>
  <si>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</si>
  <si>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</si>
  <si>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</si>
  <si>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</si>
  <si>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</si>
  <si>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</si>
  <si>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</si>
  <si>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</si>
  <si>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</si>
  <si>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</si>
  <si>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</si>
  <si>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</si>
  <si>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</si>
  <si>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</si>
  <si>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</si>
  <si>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</si>
  <si>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</si>
  <si>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</si>
  <si>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</si>
  <si>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</si>
  <si>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</si>
  <si>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</si>
  <si>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</si>
  <si>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</si>
  <si>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</si>
  <si>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</si>
  <si>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</si>
  <si>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</si>
  <si>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</si>
  <si>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</si>
  <si>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</si>
  <si>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</si>
  <si>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</si>
  <si>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</si>
  <si>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</si>
  <si>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</si>
  <si>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</si>
  <si>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</si>
  <si>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</si>
  <si>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</si>
  <si>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</si>
  <si>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</si>
  <si>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</si>
  <si>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</si>
  <si>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</si>
  <si>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</si>
  <si>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</si>
  <si>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</si>
  <si>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</si>
  <si>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</si>
  <si>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</si>
  <si>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</si>
  <si>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</si>
  <si>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</si>
  <si>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</si>
  <si>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</si>
  <si>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</si>
  <si>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</si>
  <si>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</si>
  <si>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</si>
  <si>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</si>
  <si>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</si>
  <si>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</si>
  <si>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</si>
  <si>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</si>
  <si>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</si>
  <si>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</si>
  <si>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</si>
  <si>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</si>
  <si>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</si>
  <si>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</si>
  <si>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</si>
  <si>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</si>
  <si>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</si>
  <si>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</si>
  <si>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</si>
  <si>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</si>
  <si>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</si>
  <si>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</si>
  <si>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</si>
  <si>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</si>
  <si>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</si>
  <si>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</si>
  <si>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</si>
  <si>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</si>
  <si>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</si>
  <si>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</si>
  <si>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</si>
  <si>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</si>
  <si>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</si>
  <si>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</si>
  <si>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</si>
  <si>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</si>
  <si>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</si>
  <si>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</si>
  <si>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</si>
  <si>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</si>
  <si>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</si>
  <si>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</si>
  <si>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</si>
  <si>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</si>
  <si>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</si>
  <si>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</si>
  <si>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</si>
  <si>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</si>
  <si>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</si>
  <si>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</si>
  <si>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</si>
  <si>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</si>
  <si>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</si>
  <si>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</si>
  <si>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</si>
  <si>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</si>
  <si>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</si>
  <si>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</si>
  <si>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</si>
  <si>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</si>
  <si>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</si>
  <si>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</si>
  <si>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</si>
  <si>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</si>
  <si>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</si>
  <si>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</si>
  <si>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</si>
  <si>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</si>
  <si>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</si>
  <si>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</si>
  <si>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</si>
  <si>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</si>
  <si>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</si>
  <si>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</si>
  <si>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</si>
  <si>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</si>
  <si>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</si>
  <si>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</si>
  <si>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</si>
  <si>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</si>
  <si>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</si>
  <si>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</si>
  <si>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</si>
  <si>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</si>
  <si>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</si>
  <si>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</si>
  <si>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</si>
  <si>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</si>
  <si>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</si>
  <si>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</si>
  <si>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</si>
  <si>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</si>
  <si>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</si>
  <si>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</si>
  <si>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</si>
  <si>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</si>
  <si>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</si>
  <si>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</si>
  <si>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</si>
  <si>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</si>
  <si>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</si>
  <si>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</si>
  <si>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</si>
  <si>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</si>
  <si>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</si>
  <si>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</si>
  <si>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</si>
  <si>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</si>
  <si>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</si>
  <si>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</si>
  <si>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</si>
  <si>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</si>
  <si>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</si>
  <si>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</si>
  <si>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</si>
  <si>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</si>
  <si>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</si>
  <si>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</si>
  <si>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</si>
  <si>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</si>
  <si>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</si>
  <si>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</si>
  <si>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</si>
  <si>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</si>
  <si>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</si>
  <si>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</si>
  <si>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</si>
  <si>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</si>
  <si>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</si>
  <si>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</si>
  <si>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</si>
  <si>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</si>
  <si>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</si>
  <si>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</si>
  <si>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</si>
  <si>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</si>
  <si>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</si>
  <si>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</si>
  <si>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</si>
  <si>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</si>
  <si>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</si>
  <si>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</si>
  <si>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</si>
  <si>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</si>
  <si>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</si>
  <si>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</si>
  <si>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</si>
  <si>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</si>
  <si>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</si>
  <si>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</si>
  <si>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</si>
  <si>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</si>
  <si>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</si>
  <si>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</si>
  <si>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</si>
  <si>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</si>
  <si>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</si>
  <si>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</si>
  <si>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</si>
  <si>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</si>
  <si>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</si>
  <si>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</si>
  <si>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</si>
  <si>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</si>
  <si>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</si>
  <si>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</si>
  <si>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</si>
  <si>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</si>
  <si>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</si>
  <si>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</si>
  <si>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</si>
  <si>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</si>
  <si>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</si>
  <si>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</si>
  <si>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</si>
  <si>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</si>
  <si>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</si>
  <si>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</si>
  <si>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</si>
  <si>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</si>
  <si>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</si>
  <si>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</si>
  <si>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</si>
  <si>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</si>
  <si>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</si>
  <si>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</si>
  <si>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</si>
  <si>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</si>
  <si>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</si>
  <si>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</si>
  <si>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</si>
  <si>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</si>
  <si>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</si>
  <si>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</si>
  <si>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</si>
  <si>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</si>
  <si>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</si>
  <si>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</si>
  <si>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</si>
  <si>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</si>
  <si>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</si>
  <si>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</si>
  <si>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</si>
  <si>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</si>
  <si>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</si>
  <si>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</si>
  <si>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</si>
  <si>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</si>
  <si>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</si>
  <si>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</si>
  <si>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</si>
  <si>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</si>
  <si>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</si>
  <si>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</si>
  <si>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</si>
  <si>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</si>
  <si>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</si>
  <si>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</si>
  <si>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</si>
  <si>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</si>
  <si>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</si>
  <si>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</si>
  <si>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</si>
  <si>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</si>
  <si>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</si>
  <si>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</si>
  <si>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</si>
  <si>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</si>
  <si>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</si>
  <si>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</si>
  <si>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</si>
  <si>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</si>
  <si>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</si>
  <si>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</si>
  <si>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</si>
  <si>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</si>
  <si>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</si>
  <si>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</si>
  <si>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</si>
  <si>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</si>
  <si>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</si>
  <si>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</si>
  <si>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</si>
  <si>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</si>
  <si>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</si>
  <si>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</si>
  <si>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</si>
  <si>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</si>
  <si>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</si>
  <si>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</si>
  <si>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</si>
  <si>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</si>
  <si>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</si>
  <si>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</si>
  <si>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</si>
  <si>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</si>
  <si>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</si>
  <si>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</si>
  <si>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</si>
  <si>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</si>
  <si>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</si>
  <si>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</si>
  <si>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</si>
  <si>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</si>
  <si>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</si>
  <si>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</si>
  <si>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</si>
  <si>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</si>
  <si>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</si>
  <si>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</si>
  <si>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</si>
  <si>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</si>
  <si>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</si>
  <si>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</si>
  <si>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</si>
  <si>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</si>
  <si>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</si>
  <si>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</si>
  <si>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</si>
  <si>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</si>
  <si>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</si>
  <si>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</si>
  <si>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</si>
  <si>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</si>
  <si>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</si>
  <si>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</si>
  <si>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</si>
  <si>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</si>
  <si>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</si>
  <si>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</si>
  <si>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</si>
  <si>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</si>
  <si>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</si>
  <si>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</si>
  <si>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</si>
  <si>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</si>
  <si>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</si>
  <si>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</si>
  <si>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</si>
  <si>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</si>
  <si>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</si>
  <si>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</si>
  <si>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</si>
  <si>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</si>
  <si>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</si>
  <si>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</si>
  <si>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</si>
  <si>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</si>
  <si>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</si>
  <si>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</si>
  <si>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</si>
  <si>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</si>
  <si>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</si>
  <si>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</si>
  <si>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</si>
  <si>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</si>
  <si>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</si>
  <si>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</si>
  <si>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</si>
  <si>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</si>
  <si>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</si>
  <si>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</si>
  <si>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</si>
  <si>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</si>
  <si>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</si>
  <si>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</si>
  <si>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</si>
  <si>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</si>
  <si>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</si>
  <si>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</si>
  <si>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</si>
  <si>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</si>
  <si>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</si>
  <si>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</si>
  <si>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</si>
  <si>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</si>
  <si>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</si>
  <si>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</si>
  <si>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</si>
  <si>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</si>
  <si>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</si>
  <si>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</si>
  <si>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</si>
  <si>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</si>
  <si>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</si>
  <si>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</si>
  <si>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</si>
  <si>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</si>
  <si>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</si>
  <si>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</si>
  <si>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</si>
  <si>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</si>
  <si>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</si>
  <si>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</si>
  <si>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</si>
  <si>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</si>
  <si>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</si>
  <si>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</si>
  <si>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</si>
  <si>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</si>
  <si>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</si>
  <si>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</si>
  <si>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</si>
  <si>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</si>
  <si>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</si>
  <si>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</si>
  <si>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</si>
  <si>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</si>
  <si>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</si>
  <si>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</si>
  <si>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</si>
  <si>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</si>
  <si>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</si>
  <si>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</si>
  <si>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</si>
  <si>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</si>
  <si>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</si>
  <si>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</si>
  <si>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</si>
  <si>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</si>
  <si>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</si>
  <si>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</si>
  <si>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</si>
  <si>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</si>
  <si>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</si>
  <si>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</si>
  <si>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</si>
  <si>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</si>
  <si>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</si>
  <si>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</si>
  <si>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</si>
  <si>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</si>
  <si>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</si>
  <si>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</si>
  <si>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</si>
  <si>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</si>
  <si>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</si>
  <si>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</si>
  <si>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</si>
  <si>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</si>
  <si>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</si>
  <si>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</si>
  <si>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</si>
  <si>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</si>
  <si>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</si>
  <si>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</si>
  <si>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</si>
  <si>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</si>
  <si>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</si>
  <si>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</si>
  <si>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</si>
  <si>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</si>
  <si>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</si>
  <si>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</si>
  <si>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</si>
  <si>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</si>
  <si>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</si>
  <si>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</si>
  <si>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</si>
  <si>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</si>
  <si>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</si>
  <si>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</si>
  <si>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</si>
  <si>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</si>
  <si>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</si>
  <si>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</si>
  <si>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</si>
  <si>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</si>
  <si>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</si>
  <si>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</si>
  <si>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</si>
  <si>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</si>
  <si>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</si>
  <si>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</si>
  <si>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</si>
  <si>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</si>
  <si>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</si>
  <si>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</si>
  <si>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</si>
  <si>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</si>
  <si>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</si>
  <si>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</si>
  <si>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</si>
  <si>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</si>
  <si>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</si>
  <si>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</si>
  <si>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</si>
  <si>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</si>
  <si>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</si>
  <si>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</si>
  <si>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</si>
  <si>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</si>
  <si>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</si>
  <si>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</si>
  <si>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</si>
  <si>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</si>
  <si>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</si>
  <si>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</si>
  <si>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</si>
  <si>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</si>
  <si>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</si>
  <si>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</si>
  <si>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</si>
  <si>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</si>
  <si>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</si>
  <si>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</si>
  <si>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</si>
  <si>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</si>
  <si>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</si>
  <si>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</si>
  <si>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</si>
  <si>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</si>
  <si>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</si>
  <si>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</si>
  <si>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</si>
  <si>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</si>
  <si>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</si>
  <si>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</si>
  <si>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</si>
  <si>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</si>
  <si>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</si>
  <si>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</si>
  <si>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</si>
  <si>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</si>
  <si>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</si>
  <si>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</si>
  <si>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</si>
  <si>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</si>
  <si>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</si>
  <si>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</si>
  <si>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</si>
  <si>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</si>
  <si>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</si>
  <si>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</si>
  <si>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</si>
  <si>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</si>
  <si>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</si>
  <si>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</si>
  <si>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</si>
  <si>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</si>
  <si>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</si>
  <si>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</si>
  <si>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</si>
  <si>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</si>
  <si>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</si>
  <si>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</si>
  <si>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</si>
  <si>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</si>
  <si>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</si>
  <si>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</si>
  <si>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</si>
  <si>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</si>
  <si>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</si>
  <si>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</si>
  <si>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</si>
  <si>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</si>
  <si>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</si>
  <si>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</si>
  <si>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</si>
  <si>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</si>
  <si>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</si>
  <si>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</si>
  <si>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</si>
  <si>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</si>
  <si>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</si>
  <si>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</si>
  <si>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</si>
  <si>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</si>
  <si>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</si>
  <si>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</si>
  <si>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</si>
  <si>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</si>
  <si>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</si>
  <si>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</si>
  <si>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</si>
  <si>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</si>
  <si>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</si>
  <si>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</si>
  <si>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</si>
  <si>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</si>
  <si>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</si>
  <si>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</si>
  <si>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</si>
  <si>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</si>
  <si>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</si>
  <si>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</si>
  <si>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</si>
  <si>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</si>
  <si>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</si>
  <si>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</si>
  <si>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</si>
  <si>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</si>
  <si>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</si>
  <si>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</si>
  <si>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</si>
  <si>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</si>
  <si>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</si>
  <si>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</si>
  <si>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</si>
  <si>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</si>
  <si>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</si>
  <si>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</si>
  <si>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</si>
  <si>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</si>
  <si>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</si>
  <si>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</si>
  <si>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</si>
  <si>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</si>
  <si>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</si>
  <si>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</si>
  <si>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</si>
  <si>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</si>
  <si>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</si>
  <si>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</si>
  <si>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</si>
  <si>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</si>
  <si>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</si>
  <si>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</si>
  <si>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</si>
  <si>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</si>
  <si>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</si>
  <si>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</si>
  <si>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</si>
  <si>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</si>
  <si>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</si>
  <si>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</si>
  <si>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</si>
  <si>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</si>
  <si>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</si>
  <si>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</si>
  <si>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</si>
  <si>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</si>
  <si>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</si>
  <si>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</si>
  <si>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</si>
  <si>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</si>
  <si>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</si>
  <si>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</si>
  <si>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</si>
  <si>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</si>
  <si>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</si>
  <si>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</si>
  <si>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</si>
  <si>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</si>
  <si>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</si>
  <si>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</si>
  <si>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</si>
  <si>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</si>
  <si>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</si>
  <si>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</si>
  <si>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</si>
  <si>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</si>
  <si>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</si>
  <si>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</si>
  <si>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</si>
  <si>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</si>
  <si>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</si>
  <si>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</si>
  <si>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</si>
  <si>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</si>
  <si>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</si>
  <si>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</si>
  <si>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</si>
  <si>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</si>
  <si>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</si>
  <si>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</si>
  <si>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</si>
  <si>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</si>
  <si>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</si>
  <si>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</si>
  <si>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</si>
  <si>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</si>
  <si>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</si>
  <si>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</si>
  <si>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</si>
  <si>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</si>
  <si>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</si>
  <si>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</si>
  <si>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</si>
  <si>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</si>
  <si>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</si>
  <si>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</si>
  <si>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</si>
  <si>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</si>
  <si>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</si>
  <si>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</si>
  <si>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</si>
  <si>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</si>
  <si>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</si>
  <si>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</si>
  <si>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</si>
  <si>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</si>
  <si>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</si>
  <si>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</si>
  <si>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</si>
  <si>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</si>
  <si>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</si>
  <si>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</si>
  <si>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</si>
  <si>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</si>
  <si>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</si>
  <si>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</si>
  <si>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</si>
  <si>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</si>
  <si>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</si>
  <si>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</si>
  <si>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</si>
  <si>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</si>
  <si>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</si>
  <si>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</si>
  <si>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</si>
  <si>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</si>
  <si>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</si>
  <si>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</si>
  <si>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</si>
  <si>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</si>
  <si>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</si>
  <si>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</si>
  <si>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</si>
  <si>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</si>
  <si>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</si>
  <si>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</si>
  <si>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</si>
  <si>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</si>
  <si>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</si>
  <si>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</si>
  <si>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</si>
  <si>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</si>
  <si>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</si>
  <si>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</si>
  <si>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</si>
  <si>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</si>
  <si>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</si>
  <si>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</si>
  <si>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</si>
  <si>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</si>
  <si>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</si>
  <si>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</si>
  <si>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</si>
  <si>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</si>
  <si>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</si>
  <si>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</si>
  <si>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</si>
  <si>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</si>
  <si>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</si>
  <si>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</si>
  <si>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</si>
  <si>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</si>
  <si>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</si>
  <si>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</si>
  <si>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</si>
  <si>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</si>
  <si>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</si>
  <si>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</si>
  <si>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</si>
  <si>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</si>
  <si>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</si>
  <si>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</si>
  <si>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</si>
  <si>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</si>
  <si>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</si>
  <si>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</si>
  <si>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</si>
  <si>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</si>
  <si>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</si>
  <si>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</si>
  <si>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</si>
  <si>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</si>
  <si>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</si>
  <si>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</si>
  <si>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</si>
  <si>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</si>
  <si>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</si>
  <si>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</si>
  <si>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</si>
  <si>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</si>
  <si>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</si>
  <si>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</si>
  <si>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</si>
  <si>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</si>
  <si>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</si>
  <si>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</si>
  <si>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</si>
  <si>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</si>
  <si>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</si>
  <si>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</si>
  <si>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</si>
  <si>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</si>
  <si>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</si>
  <si>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</si>
  <si>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</si>
  <si>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</si>
  <si>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</si>
  <si>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</si>
  <si>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</si>
  <si>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</si>
  <si>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</si>
  <si>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</si>
  <si>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</si>
  <si>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</si>
  <si>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</si>
  <si>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</si>
  <si>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</si>
  <si>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</si>
  <si>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</si>
  <si>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</si>
  <si>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</si>
  <si>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</si>
  <si>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</si>
  <si>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</si>
  <si>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</si>
  <si>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</si>
  <si>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</si>
  <si>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</si>
  <si>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</si>
  <si>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</si>
  <si>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</si>
  <si>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</si>
  <si>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</si>
  <si>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</si>
  <si>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</si>
  <si>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</si>
  <si>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</si>
  <si>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</si>
  <si>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</si>
  <si>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</si>
  <si>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</si>
  <si>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</si>
  <si>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</si>
  <si>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</si>
  <si>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</si>
  <si>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</si>
  <si>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</si>
  <si>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</si>
  <si>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</si>
  <si>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</si>
  <si>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</si>
  <si>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</si>
  <si>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</si>
  <si>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</si>
  <si>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</si>
  <si>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</si>
  <si>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</si>
  <si>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</si>
  <si>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</si>
  <si>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</si>
  <si>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</si>
  <si>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</si>
  <si>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</si>
  <si>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</si>
  <si>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</si>
  <si>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</si>
  <si>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</si>
  <si>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</si>
  <si>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</si>
  <si>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</si>
  <si>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</si>
  <si>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</si>
  <si>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</si>
  <si>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</si>
  <si>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</si>
  <si>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</si>
  <si>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</si>
  <si>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</si>
  <si>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</si>
  <si>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</si>
  <si>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</si>
  <si>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</si>
  <si>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</si>
  <si>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</si>
  <si>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</si>
  <si>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</si>
  <si>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</si>
  <si>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</si>
  <si>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</si>
  <si>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</si>
  <si>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</si>
  <si>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</si>
  <si>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</si>
  <si>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</si>
  <si>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</si>
  <si>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</si>
  <si>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</si>
  <si>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</si>
  <si>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</si>
  <si>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</si>
  <si>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</si>
  <si>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</si>
  <si>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</si>
  <si>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</si>
  <si>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</si>
  <si>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</si>
  <si>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</si>
  <si>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</si>
  <si>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</si>
  <si>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</si>
  <si>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</si>
  <si>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</si>
  <si>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</si>
  <si>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</si>
  <si>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</si>
  <si>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</si>
  <si>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</si>
  <si>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</si>
  <si>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</si>
  <si>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</si>
  <si>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</si>
  <si>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</si>
  <si>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</si>
  <si>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</si>
  <si>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</si>
  <si>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</si>
  <si>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</si>
  <si>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</si>
  <si>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</si>
  <si>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</si>
  <si>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</si>
  <si>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</si>
  <si>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</si>
  <si>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</si>
  <si>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</si>
  <si>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</si>
  <si>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</si>
  <si>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</si>
  <si>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</si>
  <si>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</si>
  <si>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</si>
  <si>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</si>
  <si>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</si>
  <si>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</si>
  <si>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</si>
  <si>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</si>
  <si>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</si>
  <si>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</si>
  <si>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</si>
  <si>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</si>
  <si>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</si>
  <si>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</si>
  <si>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</si>
  <si>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</si>
  <si>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</si>
  <si>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</si>
  <si>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</si>
  <si>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</si>
  <si>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</si>
  <si>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</si>
  <si>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</si>
  <si>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</si>
  <si>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</si>
  <si>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</si>
  <si>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</si>
  <si>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</si>
  <si>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</si>
  <si>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</si>
  <si>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</si>
  <si>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</si>
  <si>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</si>
  <si>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</si>
  <si>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</si>
  <si>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</si>
  <si>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</si>
  <si>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</si>
  <si>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</si>
  <si>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</si>
  <si>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</si>
  <si>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</si>
  <si>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</si>
  <si>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</si>
  <si>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</si>
  <si>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</si>
  <si>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</si>
  <si>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</si>
  <si>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</si>
  <si>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</si>
  <si>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</si>
  <si>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</si>
  <si>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</si>
  <si>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</si>
  <si>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</si>
  <si>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</si>
  <si>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</si>
  <si>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</si>
  <si>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</si>
  <si>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</si>
  <si>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</si>
  <si>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</si>
  <si>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</si>
  <si>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</si>
  <si>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</si>
  <si>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</si>
  <si>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</si>
  <si>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</si>
  <si>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</si>
  <si>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</si>
  <si>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</si>
  <si>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</si>
  <si>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</si>
  <si>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</si>
  <si>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</si>
  <si>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</si>
  <si>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</si>
  <si>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</si>
  <si>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</si>
  <si>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</si>
  <si>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</si>
  <si>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</si>
  <si>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</si>
  <si>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</si>
  <si>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</si>
  <si>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</si>
  <si>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</si>
  <si>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</si>
  <si>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</si>
  <si>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</si>
  <si>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</si>
  <si>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</si>
  <si>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</si>
  <si>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</si>
  <si>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</si>
  <si>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</si>
  <si>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</si>
  <si>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</si>
  <si>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</si>
  <si>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</si>
  <si>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</si>
  <si>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</si>
  <si>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</si>
  <si>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</si>
  <si>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</si>
  <si>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</si>
  <si>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</si>
  <si>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</si>
  <si>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</si>
  <si>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</si>
  <si>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</si>
  <si>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</si>
  <si>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</si>
  <si>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</si>
  <si>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</si>
  <si>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</si>
  <si>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</si>
  <si>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</si>
  <si>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</si>
  <si>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</si>
  <si>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</si>
  <si>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</si>
  <si>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</si>
  <si>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</si>
  <si>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</si>
  <si>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</si>
  <si>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</si>
  <si>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</si>
  <si>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</si>
  <si>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</si>
  <si>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</si>
  <si>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</si>
  <si>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</si>
  <si>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</si>
  <si>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</si>
  <si>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</si>
  <si>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</si>
  <si>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</si>
  <si>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</si>
  <si>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</si>
  <si>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</si>
  <si>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</si>
  <si>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</si>
  <si>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</si>
  <si>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</si>
  <si>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</si>
  <si>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</si>
  <si>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</si>
  <si>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</si>
  <si>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</si>
  <si>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</si>
  <si>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</si>
  <si>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</si>
  <si>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</si>
  <si>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</si>
  <si>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</si>
  <si>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</si>
  <si>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</si>
  <si>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</si>
  <si>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</si>
  <si>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</si>
  <si>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</si>
  <si>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</si>
  <si>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</si>
  <si>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</si>
  <si>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</si>
  <si>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</si>
  <si>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</si>
  <si>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</si>
  <si>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</si>
  <si>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</si>
  <si>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</si>
  <si>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</si>
  <si>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</si>
  <si>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</si>
  <si>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</si>
  <si>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</si>
  <si>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</si>
  <si>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</si>
  <si>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</si>
  <si>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</si>
  <si>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</si>
  <si>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</si>
  <si>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</si>
  <si>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</si>
  <si>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</si>
  <si>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</si>
  <si>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</si>
  <si>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</si>
  <si>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</si>
  <si>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</si>
  <si>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</si>
  <si>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</si>
  <si>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</si>
  <si>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</si>
  <si>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</si>
  <si>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</si>
  <si>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</si>
  <si>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</si>
  <si>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</si>
  <si>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</si>
  <si>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</si>
  <si>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</si>
  <si>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</si>
  <si>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</si>
  <si>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</si>
  <si>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</si>
  <si>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</si>
  <si>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</si>
  <si>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</si>
  <si>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</si>
  <si>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</si>
  <si>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</si>
  <si>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</si>
  <si>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</si>
  <si>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</si>
  <si>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</si>
  <si>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</si>
  <si>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</si>
  <si>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</si>
  <si>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</si>
  <si>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</si>
  <si>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</si>
  <si>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</si>
  <si>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</si>
  <si>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</si>
  <si>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</si>
  <si>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</si>
  <si>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</si>
  <si>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</si>
  <si>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</si>
  <si>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</si>
  <si>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</si>
  <si>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</si>
  <si>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</si>
  <si>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</si>
  <si>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</si>
  <si>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</si>
  <si>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</si>
  <si>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</si>
  <si>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</si>
  <si>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</si>
  <si>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</si>
  <si>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</si>
  <si>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</si>
  <si>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</si>
  <si>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</si>
  <si>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</si>
  <si>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</si>
  <si>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</si>
  <si>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</si>
  <si>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</si>
  <si>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</si>
  <si>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</si>
  <si>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</si>
  <si>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</si>
  <si>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</si>
  <si>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</si>
  <si>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</si>
  <si>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</si>
  <si>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</si>
  <si>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</si>
  <si>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</si>
  <si>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</si>
  <si>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</si>
  <si>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</si>
  <si>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</si>
  <si>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</si>
  <si>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</si>
  <si>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</si>
  <si>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</si>
  <si>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</si>
  <si>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</si>
  <si>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</si>
  <si>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</si>
  <si>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</si>
  <si>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</si>
  <si>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</si>
  <si>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</si>
  <si>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</si>
  <si>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</si>
  <si>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</si>
  <si>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</si>
  <si>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</si>
  <si>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</si>
  <si>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</si>
  <si>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</si>
  <si>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</si>
  <si>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</si>
  <si>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</si>
  <si>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</si>
  <si>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</si>
  <si>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</si>
  <si>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</si>
  <si>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</si>
  <si>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</si>
  <si>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</si>
  <si>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</si>
  <si>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</si>
  <si>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</si>
  <si>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</si>
  <si>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</si>
  <si>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</si>
  <si>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</si>
  <si>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</si>
  <si>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</si>
  <si>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</si>
  <si>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</si>
  <si>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</si>
  <si>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</si>
  <si>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</si>
  <si>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</si>
  <si>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</si>
  <si>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</si>
  <si>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</si>
  <si>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</si>
  <si>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</si>
  <si>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</si>
  <si>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</si>
  <si>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</si>
  <si>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</si>
  <si>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</si>
  <si>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</si>
  <si>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</si>
  <si>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</si>
  <si>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</si>
  <si>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</si>
  <si>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</si>
  <si>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</si>
  <si>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</si>
  <si>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</si>
  <si>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</si>
  <si>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</si>
  <si>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</si>
  <si>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</si>
  <si>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</si>
  <si>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</si>
  <si>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</si>
  <si>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</si>
  <si>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</si>
  <si>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</si>
  <si>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</si>
  <si>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</si>
  <si>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</si>
  <si>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</si>
  <si>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</si>
  <si>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</si>
  <si>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</si>
  <si>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</si>
  <si>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</si>
  <si>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</si>
  <si>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</si>
  <si>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</si>
  <si>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</si>
  <si>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</si>
  <si>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</si>
  <si>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</si>
  <si>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</si>
  <si>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</si>
  <si>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</si>
  <si>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</si>
  <si>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</si>
  <si>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</si>
  <si>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</si>
  <si>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</si>
  <si>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</si>
  <si>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</si>
  <si>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</si>
  <si>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</si>
  <si>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</si>
  <si>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</si>
  <si>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</si>
  <si>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</si>
  <si>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</si>
  <si>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</si>
  <si>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</si>
  <si>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</si>
  <si>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</si>
  <si>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</si>
  <si>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</si>
  <si>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</si>
  <si>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</si>
  <si>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</si>
  <si>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</si>
  <si>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</si>
  <si>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</si>
  <si>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</si>
  <si>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</si>
  <si>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</si>
  <si>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</si>
  <si>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</si>
  <si>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</si>
  <si>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</si>
  <si>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</si>
  <si>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</si>
  <si>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</si>
  <si>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</si>
  <si>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</si>
  <si>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</si>
  <si>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</si>
  <si>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</si>
  <si>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</si>
  <si>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</si>
  <si>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</si>
  <si>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</si>
  <si>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</si>
  <si>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</si>
  <si>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</si>
  <si>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</si>
  <si>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</si>
  <si>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</si>
  <si>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</si>
  <si>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</si>
  <si>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</si>
  <si>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</si>
  <si>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</si>
  <si>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</si>
  <si>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</si>
  <si>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</si>
  <si>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</si>
  <si>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</si>
  <si>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</si>
  <si>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</si>
  <si>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</si>
  <si>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</si>
  <si>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</si>
  <si>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</si>
  <si>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</si>
  <si>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</si>
  <si>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</si>
  <si>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</si>
  <si>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</si>
  <si>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</si>
  <si>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</si>
  <si>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</si>
  <si>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</si>
  <si>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</si>
  <si>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</si>
  <si>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</si>
  <si>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</si>
  <si>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</si>
  <si>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</si>
  <si>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</si>
  <si>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</si>
  <si>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</si>
  <si>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</si>
  <si>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</si>
  <si>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</si>
  <si>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</si>
  <si>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</si>
  <si>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</si>
  <si>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</si>
  <si>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</si>
  <si>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</si>
  <si>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</si>
  <si>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</si>
  <si>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</si>
  <si>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</si>
  <si>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</si>
  <si>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</si>
  <si>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</si>
  <si>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</si>
  <si>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</si>
  <si>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</si>
  <si>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</si>
  <si>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</si>
  <si>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</si>
  <si>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</si>
  <si>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</si>
  <si>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</si>
  <si>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</si>
  <si>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</si>
  <si>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</si>
  <si>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</si>
  <si>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</si>
  <si>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</si>
  <si>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</si>
  <si>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</si>
  <si>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</si>
  <si>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</si>
  <si>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</si>
  <si>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</si>
  <si>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</si>
  <si>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</si>
  <si>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</si>
  <si>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</si>
  <si>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</si>
  <si>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</si>
  <si>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</si>
  <si>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</si>
  <si>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</si>
  <si>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</si>
  <si>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</si>
  <si>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</si>
  <si>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</si>
  <si>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</si>
  <si>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</si>
  <si>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</si>
  <si>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</si>
  <si>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</si>
  <si>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</si>
  <si>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</si>
  <si>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</si>
  <si>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</si>
  <si>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</si>
  <si>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</si>
  <si>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</si>
  <si>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</si>
  <si>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</si>
  <si>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</si>
  <si>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</si>
  <si>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</si>
  <si>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</si>
  <si>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</si>
  <si>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</si>
  <si>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</si>
  <si>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</si>
  <si>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</si>
  <si>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</si>
  <si>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</si>
  <si>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</si>
  <si>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</si>
  <si>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</si>
  <si>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</si>
  <si>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</si>
  <si>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</si>
  <si>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</si>
  <si>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</si>
  <si>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</si>
  <si>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</si>
  <si>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</si>
  <si>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</si>
  <si>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</si>
  <si>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</si>
  <si>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</si>
  <si>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</si>
  <si>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</si>
  <si>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</si>
  <si>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</si>
  <si>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</si>
  <si>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</si>
  <si>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</si>
  <si>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</si>
  <si>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</si>
  <si>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</si>
  <si>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</si>
  <si>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</si>
  <si>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</si>
  <si>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</si>
  <si>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</si>
  <si>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</si>
  <si>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</si>
  <si>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</si>
  <si>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</si>
  <si>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</si>
  <si>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</si>
  <si>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</si>
  <si>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</si>
  <si>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</si>
  <si>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</si>
  <si>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</si>
  <si>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</si>
  <si>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</si>
  <si>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</si>
  <si>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</si>
  <si>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</si>
  <si>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</si>
  <si>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</si>
  <si>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</si>
  <si>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</si>
  <si>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</si>
  <si>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</si>
  <si>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</si>
  <si>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</si>
  <si>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</si>
  <si>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</si>
  <si>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</si>
  <si>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</si>
  <si>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</si>
  <si>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</si>
  <si>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</si>
  <si>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</si>
  <si>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</si>
  <si>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</si>
  <si>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</si>
  <si>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</si>
  <si>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</si>
  <si>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</si>
  <si>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</si>
  <si>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</si>
  <si>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</si>
  <si>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</si>
  <si>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</si>
  <si>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</si>
  <si>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</si>
  <si>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</si>
  <si>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</si>
  <si>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</si>
  <si>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</si>
  <si>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</si>
  <si>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</si>
  <si>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</si>
  <si>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</si>
  <si>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</si>
  <si>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</si>
  <si>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</si>
  <si>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</si>
  <si>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</si>
  <si>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</si>
  <si>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</si>
  <si>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</si>
  <si>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</si>
  <si>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</si>
  <si>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</si>
  <si>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</si>
  <si>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</si>
  <si>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</si>
  <si>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</si>
  <si>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</si>
  <si>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</si>
  <si>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</si>
  <si>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</si>
  <si>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</si>
  <si>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</si>
  <si>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</si>
  <si>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</si>
  <si>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</si>
  <si>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</si>
  <si>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</si>
  <si>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</si>
  <si>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</si>
  <si>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</si>
  <si>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</si>
  <si>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</si>
  <si>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</si>
  <si>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</si>
  <si>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</si>
  <si>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</si>
  <si>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</si>
  <si>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</si>
  <si>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</si>
  <si>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</si>
  <si>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</si>
  <si>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</si>
  <si>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</si>
  <si>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</si>
  <si>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</si>
  <si>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</si>
  <si>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</si>
  <si>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</si>
  <si>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</si>
  <si>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</si>
  <si>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</si>
  <si>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</si>
  <si>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</si>
  <si>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</si>
  <si>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</si>
  <si>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</si>
  <si>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</si>
  <si>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</si>
  <si>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</si>
  <si>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</si>
  <si>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</si>
  <si>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</si>
  <si>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</si>
  <si>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</si>
  <si>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</si>
  <si>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</si>
  <si>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</si>
  <si>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</si>
  <si>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</si>
  <si>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</si>
  <si>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</si>
  <si>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</si>
  <si>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</si>
  <si>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</si>
  <si>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</si>
  <si>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</si>
  <si>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</si>
  <si>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</si>
  <si>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</si>
  <si>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</si>
  <si>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</si>
  <si>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</si>
  <si>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</si>
  <si>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</si>
  <si>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</si>
  <si>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</si>
  <si>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</si>
  <si>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</si>
  <si>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</si>
  <si>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</si>
  <si>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</si>
  <si>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</si>
  <si>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</si>
  <si>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</si>
  <si>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</si>
  <si>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</si>
  <si>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</si>
  <si>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</si>
  <si>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</si>
  <si>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</si>
  <si>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</si>
  <si>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</si>
  <si>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</si>
  <si>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</si>
  <si>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</si>
  <si>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</si>
  <si>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</si>
  <si>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</si>
  <si>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</si>
  <si>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</si>
  <si>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</si>
  <si>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</si>
  <si>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</si>
  <si>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</si>
  <si>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</si>
  <si>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</si>
  <si>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</si>
  <si>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</si>
  <si>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</si>
  <si>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</si>
  <si>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</si>
  <si>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</si>
  <si>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</si>
  <si>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</si>
  <si>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</si>
  <si>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</si>
  <si>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</si>
  <si>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</si>
  <si>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</si>
  <si>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</si>
  <si>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</si>
  <si>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</si>
  <si>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</si>
  <si>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</si>
  <si>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</si>
  <si>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</si>
  <si>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</si>
  <si>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</si>
  <si>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</si>
  <si>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</si>
  <si>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</si>
  <si>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</si>
  <si>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</si>
  <si>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</si>
  <si>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</si>
  <si>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</si>
  <si>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</si>
  <si>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</si>
  <si>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</si>
  <si>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</si>
  <si>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</si>
  <si>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</si>
  <si>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</si>
  <si>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</si>
  <si>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</si>
  <si>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</si>
  <si>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</si>
  <si>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</si>
  <si>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</si>
  <si>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</si>
  <si>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</si>
  <si>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</si>
  <si>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</si>
  <si>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</si>
  <si>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</si>
  <si>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</si>
  <si>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</si>
  <si>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</si>
  <si>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</si>
  <si>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</si>
  <si>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</si>
  <si>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</si>
  <si>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</si>
  <si>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</si>
  <si>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</si>
  <si>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</si>
  <si>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</si>
  <si>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</si>
  <si>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</si>
  <si>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</si>
  <si>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</si>
  <si>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</si>
  <si>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</si>
  <si>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</si>
  <si>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</si>
  <si>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</si>
  <si>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</si>
  <si>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</si>
  <si>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</si>
  <si>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</si>
  <si>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</si>
  <si>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</si>
  <si>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</si>
  <si>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</si>
  <si>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</si>
  <si>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</si>
  <si>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</si>
  <si>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</si>
  <si>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</si>
  <si>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</si>
  <si>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</si>
  <si>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</si>
  <si>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</si>
  <si>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</si>
  <si>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</si>
  <si>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</si>
  <si>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</si>
  <si>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</si>
  <si>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</si>
  <si>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</si>
  <si>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</si>
  <si>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</si>
  <si>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</si>
  <si>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</si>
  <si>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</si>
  <si>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</si>
  <si>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</si>
  <si>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</si>
  <si>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</si>
  <si>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</si>
  <si>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</si>
  <si>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</si>
  <si>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</si>
  <si>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</si>
  <si>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</si>
  <si>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</si>
  <si>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</si>
  <si>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</si>
  <si>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</si>
  <si>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</si>
  <si>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</si>
  <si>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</si>
  <si>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</si>
  <si>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</si>
  <si>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</si>
  <si>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</si>
  <si>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</si>
  <si>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</si>
  <si>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</si>
  <si>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</si>
  <si>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</si>
  <si>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</si>
  <si>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</si>
  <si>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</si>
  <si>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</si>
  <si>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</si>
  <si>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</si>
  <si>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</si>
  <si>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</si>
  <si>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</si>
  <si>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</si>
  <si>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</si>
  <si>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</si>
  <si>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</si>
  <si>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</si>
  <si>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</si>
  <si>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</si>
  <si>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</si>
  <si>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</si>
  <si>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</si>
  <si>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</si>
  <si>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</si>
  <si>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</si>
  <si>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</si>
  <si>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</si>
  <si>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</si>
  <si>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</si>
  <si>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</si>
  <si>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</si>
  <si>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</si>
  <si>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</si>
  <si>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</si>
  <si>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</si>
  <si>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</si>
  <si>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</si>
  <si>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</si>
  <si>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</si>
  <si>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</si>
  <si>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</si>
  <si>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</si>
  <si>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</si>
  <si>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</si>
  <si>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</si>
  <si>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</si>
  <si>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</si>
  <si>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</si>
  <si>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</si>
  <si>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</si>
  <si>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</si>
  <si>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</si>
  <si>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</si>
  <si>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</si>
  <si>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</si>
  <si>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</si>
  <si>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</si>
  <si>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</si>
  <si>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</si>
  <si>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</si>
  <si>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</si>
  <si>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</si>
  <si>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</si>
  <si>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</si>
  <si>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</si>
  <si>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</si>
  <si>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</si>
  <si>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</si>
  <si>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</si>
  <si>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</si>
  <si>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</si>
  <si>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</si>
  <si>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</si>
  <si>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</si>
  <si>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</si>
  <si>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</si>
  <si>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</si>
  <si>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</si>
  <si>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</si>
  <si>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</si>
  <si>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</si>
  <si>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</si>
  <si>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</si>
  <si>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</si>
  <si>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</si>
  <si>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</si>
  <si>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</si>
  <si>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</si>
  <si>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</si>
  <si>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</si>
  <si>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</si>
  <si>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</si>
  <si>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</si>
  <si>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</si>
  <si>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</si>
  <si>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</si>
  <si>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</si>
  <si>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</si>
  <si>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</si>
  <si>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</si>
  <si>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</si>
  <si>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</si>
  <si>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</si>
  <si>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</si>
  <si>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</si>
  <si>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</si>
  <si>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</si>
  <si>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</si>
  <si>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</si>
  <si>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</si>
  <si>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</si>
  <si>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</si>
  <si>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</si>
  <si>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</si>
  <si>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</si>
  <si>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</si>
  <si>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</si>
  <si>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</si>
  <si>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</si>
  <si>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</si>
  <si>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</si>
  <si>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</si>
  <si>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</si>
  <si>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</si>
  <si>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</si>
  <si>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</si>
  <si>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</si>
  <si>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</si>
  <si>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</si>
  <si>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</si>
  <si>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</si>
  <si>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</si>
  <si>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</si>
  <si>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</si>
  <si>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</si>
  <si>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</si>
  <si>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</si>
  <si>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</si>
  <si>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</si>
  <si>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</si>
  <si>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</si>
  <si>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</si>
  <si>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</si>
  <si>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</si>
  <si>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</si>
  <si>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</si>
  <si>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</si>
  <si>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</si>
  <si>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</si>
  <si>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</si>
  <si>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</si>
  <si>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</si>
  <si>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</si>
  <si>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</si>
  <si>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</si>
  <si>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</si>
  <si>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</si>
  <si>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</si>
  <si>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</si>
  <si>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</si>
  <si>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</si>
  <si>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</si>
  <si>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</si>
  <si>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</si>
  <si>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</si>
  <si>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</si>
  <si>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</si>
  <si>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</si>
  <si>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</si>
  <si>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</si>
  <si>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</si>
  <si>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</si>
  <si>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</si>
  <si>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</si>
  <si>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</si>
  <si>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</si>
  <si>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</si>
  <si>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</si>
  <si>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</si>
  <si>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</si>
  <si>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</si>
  <si>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</si>
  <si>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</si>
  <si>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</si>
  <si>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</si>
  <si>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</si>
  <si>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</si>
  <si>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</si>
  <si>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</si>
  <si>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</si>
  <si>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</si>
  <si>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</si>
  <si>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</si>
  <si>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</si>
  <si>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</si>
  <si>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</si>
  <si>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</si>
  <si>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</si>
  <si>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</si>
  <si>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</si>
  <si>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</si>
  <si>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</si>
  <si>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</si>
  <si>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</si>
  <si>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</si>
  <si>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</si>
  <si>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</si>
  <si>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</si>
  <si>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</si>
  <si>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</si>
  <si>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</si>
  <si>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</si>
  <si>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</si>
  <si>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</si>
  <si>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</si>
  <si>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</si>
  <si>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</si>
  <si>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</si>
  <si>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</si>
  <si>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</si>
  <si>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</si>
  <si>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</si>
  <si>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</si>
  <si>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</si>
  <si>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</si>
  <si>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</si>
  <si>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</si>
  <si>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</si>
  <si>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</si>
  <si>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</si>
  <si>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</si>
  <si>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</si>
  <si>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</si>
  <si>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</si>
  <si>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</si>
  <si>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</si>
  <si>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</si>
  <si>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</si>
  <si>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</si>
  <si>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</si>
  <si>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</si>
  <si>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</si>
  <si>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</si>
  <si>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</si>
  <si>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</si>
  <si>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</si>
  <si>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</si>
  <si>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</si>
  <si>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</si>
  <si>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</si>
  <si>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</si>
  <si>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</si>
  <si>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</si>
  <si>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</si>
  <si>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</si>
  <si>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</si>
  <si>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</si>
  <si>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</si>
  <si>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</si>
  <si>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</si>
  <si>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</si>
  <si>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</si>
  <si>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</si>
  <si>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</si>
  <si>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</si>
  <si>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</si>
  <si>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</si>
  <si>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</si>
  <si>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</si>
  <si>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</si>
  <si>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</si>
  <si>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</si>
  <si>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</si>
  <si>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</si>
  <si>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</si>
  <si>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</si>
  <si>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</si>
  <si>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</si>
  <si>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</si>
  <si>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</si>
  <si>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</si>
  <si>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</si>
  <si>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</si>
  <si>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</si>
  <si>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</si>
  <si>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</si>
  <si>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</si>
  <si>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</si>
  <si>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</si>
  <si>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</si>
  <si>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</si>
  <si>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</si>
  <si>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</si>
  <si>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</si>
  <si>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</si>
  <si>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</si>
  <si>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</si>
  <si>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</si>
  <si>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</si>
  <si>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</si>
  <si>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</si>
  <si>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</si>
  <si>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</si>
  <si>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</si>
  <si>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</si>
  <si>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</si>
  <si>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</si>
  <si>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</si>
  <si>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</si>
  <si>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</si>
  <si>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</si>
  <si>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</si>
  <si>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</si>
  <si>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</si>
  <si>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</si>
  <si>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</si>
  <si>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</si>
  <si>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</si>
  <si>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</si>
  <si>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</si>
  <si>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</si>
  <si>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</si>
  <si>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</si>
  <si>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</si>
  <si>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</si>
  <si>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</si>
  <si>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</si>
  <si>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</si>
  <si>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</si>
  <si>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</si>
  <si>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</si>
  <si>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</si>
  <si>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</si>
  <si>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</si>
  <si>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</si>
  <si>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</si>
  <si>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</si>
  <si>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</si>
  <si>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</si>
  <si>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</si>
  <si>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</si>
  <si>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</si>
  <si>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</si>
  <si>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</si>
  <si>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</si>
  <si>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</si>
  <si>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</si>
  <si>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</si>
  <si>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</si>
  <si>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</si>
  <si>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</si>
  <si>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</si>
  <si>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</si>
  <si>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</si>
  <si>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</si>
  <si>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</si>
  <si>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</si>
  <si>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</si>
  <si>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</si>
  <si>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</si>
  <si>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</si>
  <si>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</si>
  <si>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</si>
  <si>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</si>
  <si>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</si>
  <si>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</si>
  <si>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</si>
  <si>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</si>
  <si>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</si>
  <si>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</si>
  <si>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</si>
  <si>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</si>
  <si>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</si>
  <si>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</si>
  <si>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</si>
  <si>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</si>
  <si>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</si>
  <si>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</si>
  <si>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</si>
  <si>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</si>
  <si>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</si>
  <si>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</si>
  <si>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</si>
  <si>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</si>
  <si>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</si>
  <si>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</si>
  <si>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</si>
  <si>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</si>
  <si>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</si>
  <si>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</si>
  <si>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</si>
  <si>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</si>
  <si>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</si>
  <si>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</si>
  <si>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</si>
  <si>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</si>
  <si>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</si>
  <si>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</si>
  <si>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</si>
  <si>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</si>
  <si>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</si>
  <si>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</si>
  <si>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</si>
  <si>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</si>
  <si>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</si>
  <si>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</si>
  <si>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</si>
  <si>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</si>
  <si>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</si>
  <si>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</si>
  <si>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</si>
  <si>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</si>
  <si>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</si>
  <si>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</si>
  <si>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</si>
  <si>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</si>
  <si>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</si>
  <si>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</si>
  <si>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</si>
  <si>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</si>
  <si>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</si>
  <si>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</si>
  <si>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</si>
  <si>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</si>
  <si>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</si>
  <si>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</si>
  <si>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</si>
  <si>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</si>
  <si>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</si>
  <si>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</si>
  <si>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</si>
  <si>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</si>
  <si>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</si>
  <si>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</si>
  <si>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</si>
  <si>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</si>
  <si>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</si>
  <si>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</si>
  <si>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</si>
  <si>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</si>
  <si>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</si>
  <si>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</si>
  <si>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</si>
  <si>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</si>
  <si>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</si>
  <si>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</si>
  <si>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</si>
  <si>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</si>
  <si>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</si>
  <si>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</si>
  <si>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</si>
  <si>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</si>
  <si>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</si>
  <si>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</si>
  <si>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</si>
  <si>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</si>
  <si>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</si>
  <si>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</si>
  <si>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</si>
  <si>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</si>
  <si>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</si>
  <si>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</si>
  <si>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</si>
  <si>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</si>
  <si>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</si>
  <si>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</si>
  <si>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</si>
  <si>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</si>
  <si>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</si>
  <si>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</si>
  <si>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</si>
  <si>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</si>
  <si>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</si>
  <si>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</si>
  <si>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</si>
  <si>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</si>
  <si>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</si>
  <si>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</si>
  <si>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</si>
  <si>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</si>
  <si>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</si>
  <si>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</si>
  <si>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</si>
  <si>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</si>
  <si>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</si>
  <si>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</si>
  <si>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</si>
  <si>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</si>
  <si>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</si>
  <si>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</si>
  <si>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</si>
  <si>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</si>
  <si>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</si>
  <si>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</si>
  <si>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</si>
  <si>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</si>
  <si>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</si>
  <si>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</si>
  <si>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</si>
  <si>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</si>
  <si>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</si>
  <si>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</si>
  <si>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</si>
  <si>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</si>
  <si>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</si>
  <si>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</si>
  <si>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</si>
  <si>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</si>
  <si>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</si>
  <si>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</si>
  <si>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</si>
  <si>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</si>
  <si>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</si>
  <si>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</si>
  <si>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</si>
  <si>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</si>
  <si>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</si>
  <si>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</si>
  <si>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</si>
  <si>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</si>
  <si>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</si>
  <si>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</si>
  <si>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</si>
  <si>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</si>
  <si>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</si>
  <si>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</si>
  <si>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</si>
  <si>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</si>
  <si>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</si>
  <si>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</si>
  <si>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</si>
  <si>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</si>
  <si>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</si>
  <si>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</si>
  <si>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</si>
  <si>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</si>
  <si>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</si>
  <si>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</si>
  <si>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</si>
  <si>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</si>
  <si>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</si>
  <si>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</si>
  <si>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</si>
  <si>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</si>
  <si>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</si>
  <si>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</si>
  <si>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</si>
  <si>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</si>
  <si>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</si>
  <si>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</si>
  <si>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</si>
  <si>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</si>
  <si>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</si>
  <si>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</si>
  <si>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</si>
  <si>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</si>
  <si>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</si>
  <si>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</si>
  <si>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</si>
  <si>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</si>
  <si>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</si>
  <si>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</si>
  <si>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</si>
  <si>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</si>
  <si>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</si>
  <si>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</si>
  <si>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</si>
  <si>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</si>
  <si>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</si>
  <si>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</si>
  <si>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</si>
  <si>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</si>
  <si>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</si>
  <si>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</si>
  <si>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</si>
  <si>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</si>
  <si>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</si>
  <si>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</si>
  <si>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</si>
  <si>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</si>
  <si>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</si>
  <si>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</si>
  <si>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</si>
  <si>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</si>
  <si>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</si>
  <si>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</si>
  <si>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</si>
  <si>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</si>
  <si>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</si>
  <si>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</si>
  <si>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</si>
  <si>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</si>
  <si>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</si>
  <si>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</si>
  <si>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</si>
  <si>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</si>
  <si>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</si>
  <si>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</si>
  <si>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</si>
  <si>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</si>
  <si>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</si>
  <si>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</si>
  <si>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</si>
  <si>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</si>
  <si>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</si>
  <si>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</si>
  <si>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</si>
  <si>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</si>
  <si>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</si>
  <si>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</si>
  <si>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</si>
  <si>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</si>
  <si>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</si>
  <si>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</si>
  <si>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</si>
  <si>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</si>
  <si>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</si>
  <si>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</si>
  <si>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</si>
  <si>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</si>
  <si>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</si>
  <si>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</si>
  <si>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</si>
  <si>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</si>
  <si>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</si>
  <si>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</si>
  <si>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</si>
  <si>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</si>
  <si>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</si>
  <si>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</si>
  <si>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</si>
  <si>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</si>
  <si>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</si>
  <si>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</si>
  <si>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</si>
  <si>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</si>
  <si>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</si>
  <si>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</si>
  <si>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</si>
  <si>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</si>
  <si>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</si>
  <si>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</si>
  <si>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</si>
  <si>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</si>
  <si>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</si>
  <si>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</si>
  <si>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</si>
  <si>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</si>
  <si>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</si>
  <si>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</si>
  <si>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</si>
  <si>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</si>
  <si>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</si>
  <si>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</si>
  <si>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</si>
  <si>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</si>
  <si>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</si>
  <si>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</si>
  <si>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</si>
  <si>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</si>
  <si>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</si>
  <si>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</si>
  <si>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</si>
  <si>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</si>
  <si>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</si>
  <si>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</si>
  <si>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</si>
  <si>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</si>
  <si>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</si>
  <si>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</si>
  <si>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</si>
  <si>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</si>
  <si>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</si>
  <si>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</si>
  <si>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</si>
  <si>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</si>
  <si>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</si>
  <si>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</si>
  <si>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</si>
  <si>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</si>
  <si>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</si>
  <si>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</si>
  <si>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</si>
  <si>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</si>
  <si>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</si>
  <si>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</si>
  <si>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</si>
  <si>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</si>
  <si>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</si>
  <si>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</si>
  <si>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</si>
  <si>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</si>
  <si>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</si>
  <si>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</si>
  <si>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</si>
  <si>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</si>
  <si>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</si>
  <si>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</si>
  <si>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</si>
  <si>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</si>
  <si>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</si>
  <si>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</si>
  <si>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</si>
  <si>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</si>
  <si>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</si>
  <si>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</si>
  <si>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</si>
  <si>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</si>
  <si>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</si>
  <si>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</si>
  <si>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</si>
  <si>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</si>
  <si>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</si>
  <si>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</si>
  <si>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</si>
  <si>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</si>
  <si>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</si>
  <si>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</si>
  <si>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</si>
  <si>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</si>
  <si>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</si>
  <si>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</si>
  <si>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</si>
  <si>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</si>
  <si>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</si>
  <si>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</si>
  <si>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</si>
  <si>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</si>
  <si>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</si>
  <si>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</si>
  <si>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</si>
  <si>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</si>
  <si>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</si>
  <si>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</si>
  <si>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</si>
  <si>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</si>
  <si>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</si>
  <si>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</si>
  <si>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</si>
  <si>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</si>
  <si>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</si>
  <si>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</si>
  <si>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</si>
  <si>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</si>
  <si>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</si>
  <si>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</si>
  <si>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</si>
  <si>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</si>
  <si>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</si>
  <si>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</si>
  <si>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</si>
  <si>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</si>
  <si>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</si>
  <si>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</si>
  <si>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</si>
  <si>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</si>
  <si>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</si>
  <si>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</si>
  <si>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</si>
  <si>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</si>
  <si>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</si>
  <si>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</si>
  <si>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</si>
  <si>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</si>
  <si>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</si>
  <si>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</si>
  <si>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</si>
  <si>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</si>
  <si>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</si>
  <si>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</si>
  <si>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</si>
  <si>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</si>
  <si>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</si>
  <si>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</si>
  <si>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</si>
  <si>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</si>
  <si>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</si>
  <si>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</si>
  <si>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</si>
  <si>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</si>
  <si>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</si>
  <si>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</si>
  <si>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</si>
  <si>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</si>
  <si>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</si>
  <si>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</si>
  <si>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</si>
  <si>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</si>
  <si>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</si>
  <si>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</si>
  <si>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</si>
  <si>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</si>
  <si>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</si>
  <si>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</si>
  <si>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</si>
  <si>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</si>
  <si>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</si>
  <si>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</si>
  <si>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</si>
  <si>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</si>
  <si>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</si>
  <si>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</si>
  <si>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</si>
  <si>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</si>
  <si>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</si>
  <si>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</si>
  <si>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</si>
  <si>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</si>
  <si>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</si>
  <si>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</si>
  <si>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</si>
  <si>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</si>
  <si>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</si>
  <si>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</si>
  <si>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</si>
  <si>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</si>
  <si>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</si>
  <si>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</si>
  <si>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</si>
  <si>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</si>
  <si>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</si>
  <si>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</si>
  <si>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</si>
  <si>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</si>
  <si>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</si>
  <si>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</si>
  <si>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</si>
  <si>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</si>
  <si>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</si>
  <si>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</si>
  <si>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</si>
  <si>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</si>
  <si>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</si>
  <si>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</si>
  <si>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</si>
  <si>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</si>
  <si>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</si>
  <si>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</si>
  <si>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</si>
  <si>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</si>
  <si>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</si>
  <si>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</si>
  <si>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</si>
  <si>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</si>
  <si>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</si>
  <si>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</si>
  <si>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</si>
  <si>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</si>
  <si>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</si>
  <si>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</si>
  <si>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</si>
  <si>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</si>
  <si>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</si>
  <si>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</si>
  <si>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</si>
  <si>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</si>
  <si>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</si>
  <si>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</si>
  <si>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</si>
  <si>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</si>
  <si>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</si>
  <si>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</si>
  <si>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</si>
  <si>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</si>
  <si>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</si>
  <si>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</si>
  <si>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</si>
  <si>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</si>
  <si>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</si>
  <si>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</si>
  <si>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</si>
  <si>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</si>
  <si>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</si>
  <si>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</si>
  <si>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</si>
  <si>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</si>
  <si>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</si>
  <si>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</si>
  <si>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</si>
  <si>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</si>
  <si>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</si>
  <si>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</si>
  <si>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</si>
  <si>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</si>
  <si>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</si>
  <si>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</si>
  <si>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</si>
  <si>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</si>
  <si>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</si>
  <si>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</si>
  <si>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</si>
  <si>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</si>
  <si>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</si>
  <si>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</si>
  <si>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</si>
  <si>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</si>
  <si>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</si>
  <si>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</si>
  <si>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</si>
  <si>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</si>
  <si>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</si>
  <si>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</si>
  <si>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</si>
  <si>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</si>
  <si>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</si>
  <si>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</si>
  <si>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</si>
  <si>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</si>
  <si>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</si>
  <si>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</si>
  <si>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</si>
  <si>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</si>
  <si>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</si>
  <si>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</si>
  <si>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</si>
  <si>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</si>
  <si>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</si>
  <si>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</si>
  <si>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</si>
  <si>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</si>
  <si>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</si>
  <si>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</si>
  <si>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</si>
  <si>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</si>
  <si>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</si>
  <si>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</si>
  <si>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</si>
  <si>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</si>
  <si>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</si>
  <si>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</si>
  <si>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</si>
  <si>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</si>
  <si>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</si>
  <si>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</si>
  <si>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</si>
  <si>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</si>
  <si>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</si>
  <si>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</si>
  <si>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</si>
  <si>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</si>
  <si>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</si>
  <si>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</si>
  <si>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</si>
  <si>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</si>
  <si>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</si>
  <si>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</si>
  <si>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</si>
  <si>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</si>
  <si>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</si>
  <si>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</si>
  <si>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</si>
  <si>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</si>
  <si>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</si>
  <si>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</si>
  <si>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</si>
  <si>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</si>
  <si>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</si>
  <si>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</si>
  <si>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</si>
  <si>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</si>
  <si>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</si>
  <si>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</si>
  <si>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</si>
  <si>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</si>
  <si>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</si>
  <si>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</si>
  <si>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</si>
  <si>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</si>
  <si>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</si>
  <si>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</si>
  <si>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</si>
  <si>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</si>
  <si>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</si>
  <si>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</si>
  <si>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</si>
  <si>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</si>
  <si>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</si>
  <si>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</si>
  <si>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</si>
  <si>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</si>
  <si>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</si>
  <si>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</si>
  <si>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</si>
  <si>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</si>
  <si>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</si>
  <si>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</si>
  <si>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</si>
  <si>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</si>
  <si>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</si>
  <si>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</si>
  <si>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</si>
  <si>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</si>
  <si>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</si>
  <si>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</si>
  <si>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</si>
  <si>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</si>
  <si>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</si>
  <si>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</si>
  <si>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</si>
  <si>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</si>
  <si>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</si>
  <si>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</si>
  <si>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</si>
  <si>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</si>
  <si>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</si>
  <si>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</si>
  <si>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</si>
  <si>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</si>
  <si>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</si>
  <si>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</si>
  <si>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</si>
  <si>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</si>
  <si>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</si>
  <si>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</si>
  <si>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</si>
  <si>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</si>
  <si>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</si>
  <si>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</si>
  <si>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</si>
  <si>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</si>
  <si>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</si>
  <si>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</si>
  <si>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</si>
  <si>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</si>
  <si>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</si>
  <si>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</si>
  <si>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</si>
  <si>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</si>
  <si>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</si>
  <si>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</si>
  <si>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</si>
  <si>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</si>
  <si>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</si>
  <si>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</si>
  <si>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</si>
  <si>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</si>
  <si>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</si>
  <si>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</si>
  <si>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</si>
  <si>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</si>
  <si>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</si>
  <si>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</si>
  <si>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</si>
  <si>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</si>
  <si>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</si>
  <si>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</si>
  <si>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</si>
  <si>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</si>
  <si>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</si>
  <si>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</si>
  <si>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</si>
  <si>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</si>
  <si>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</si>
  <si>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</si>
  <si>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</si>
  <si>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</si>
  <si>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</si>
  <si>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</si>
  <si>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</si>
  <si>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</si>
  <si>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</si>
  <si>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</si>
  <si>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</si>
  <si>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</si>
  <si>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</si>
  <si>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</si>
  <si>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</si>
  <si>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</si>
  <si>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</si>
  <si>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</si>
  <si>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</si>
  <si>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</si>
  <si>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</si>
  <si>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</si>
  <si>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</si>
  <si>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</si>
  <si>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</si>
  <si>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</si>
  <si>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</si>
  <si>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</si>
  <si>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</si>
  <si>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</si>
  <si>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</si>
  <si>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</si>
  <si>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</si>
  <si>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</si>
  <si>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</si>
  <si>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</si>
  <si>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</si>
  <si>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</si>
  <si>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</si>
  <si>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</si>
  <si>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</si>
  <si>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</si>
  <si>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</si>
  <si>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</si>
  <si>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</si>
  <si>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</si>
  <si>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</si>
  <si>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</si>
  <si>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</si>
  <si>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</si>
  <si>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</si>
  <si>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</si>
  <si>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</si>
  <si>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</si>
  <si>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</si>
  <si>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</si>
  <si>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</si>
  <si>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</si>
  <si>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</si>
  <si>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</si>
  <si>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</si>
  <si>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</si>
  <si>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</si>
  <si>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</si>
  <si>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</si>
  <si>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</si>
  <si>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</si>
  <si>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</si>
  <si>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</si>
  <si>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</si>
  <si>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</si>
  <si>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</si>
  <si>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</si>
  <si>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</si>
  <si>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</si>
  <si>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</si>
  <si>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</si>
  <si>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</si>
  <si>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</si>
  <si>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</si>
  <si>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</si>
  <si>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</si>
  <si>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</si>
  <si>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</si>
  <si>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</si>
  <si>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</si>
  <si>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</si>
  <si>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</si>
  <si>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</si>
  <si>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</si>
  <si>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</si>
  <si>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</si>
  <si>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</si>
  <si>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</si>
  <si>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</si>
  <si>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</si>
  <si>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</si>
  <si>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</si>
  <si>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</si>
  <si>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</si>
  <si>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</si>
  <si>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</si>
  <si>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</si>
  <si>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</si>
  <si>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</si>
  <si>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</si>
  <si>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</si>
  <si>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</si>
  <si>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</si>
  <si>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</si>
  <si>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</si>
  <si>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</si>
  <si>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</si>
  <si>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</si>
  <si>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</si>
  <si>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</si>
  <si>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</si>
  <si>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</si>
  <si>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</si>
  <si>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</si>
  <si>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</si>
  <si>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</si>
  <si>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</si>
  <si>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</si>
  <si>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</si>
  <si>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</si>
  <si>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</si>
  <si>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</si>
  <si>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</si>
  <si>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</si>
  <si>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</si>
  <si>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</si>
  <si>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</si>
  <si>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</si>
  <si>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</si>
  <si>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</si>
  <si>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</si>
  <si>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</si>
  <si>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</si>
  <si>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</si>
  <si>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</si>
  <si>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</si>
  <si>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</si>
  <si>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</si>
  <si>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</si>
  <si>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</si>
  <si>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</si>
  <si>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</si>
  <si>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</si>
  <si>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</si>
  <si>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</si>
  <si>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</si>
  <si>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</si>
  <si>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</si>
  <si>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</si>
  <si>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</si>
  <si>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</si>
  <si>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</si>
  <si>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</si>
  <si>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</si>
  <si>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</si>
  <si>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</si>
  <si>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</si>
  <si>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</si>
  <si>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</si>
  <si>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</si>
  <si>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</si>
  <si>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</si>
  <si>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</si>
  <si>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</si>
  <si>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</si>
  <si>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</si>
  <si>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</si>
  <si>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</si>
  <si>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</si>
  <si>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</si>
  <si>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</si>
  <si>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</si>
  <si>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</si>
  <si>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</si>
  <si>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</si>
  <si>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</si>
  <si>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</si>
  <si>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</si>
  <si>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</si>
  <si>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</si>
  <si>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</si>
  <si>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</si>
  <si>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</si>
  <si>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</si>
  <si>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</si>
  <si>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</si>
  <si>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</si>
  <si>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</si>
  <si>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</si>
  <si>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</si>
  <si>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</si>
  <si>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</si>
  <si>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</si>
  <si>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</si>
  <si>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</si>
  <si>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</si>
  <si>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</si>
  <si>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</si>
  <si>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</si>
  <si>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</si>
  <si>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</si>
  <si>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</si>
  <si>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</si>
  <si>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</si>
  <si>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</si>
  <si>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</si>
  <si>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</si>
  <si>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</si>
  <si>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</si>
  <si>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</si>
  <si>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</si>
  <si>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</si>
  <si>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</si>
  <si>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</si>
  <si>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</si>
  <si>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</si>
  <si>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</si>
  <si>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</si>
  <si>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</si>
  <si>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</si>
  <si>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</si>
  <si>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</si>
  <si>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</si>
  <si>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</si>
  <si>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</si>
  <si>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</si>
  <si>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</si>
  <si>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</si>
  <si>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</si>
  <si>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</si>
  <si>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</si>
  <si>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</si>
  <si>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</si>
  <si>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</si>
  <si>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</si>
  <si>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</si>
  <si>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</si>
  <si>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</si>
  <si>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</si>
  <si>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</si>
  <si>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</si>
  <si>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</si>
  <si>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</si>
  <si>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</si>
  <si>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</si>
  <si>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</si>
  <si>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</si>
  <si>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</si>
  <si>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</si>
  <si>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</si>
  <si>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</si>
  <si>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</si>
  <si>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</si>
  <si>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</si>
  <si>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</si>
  <si>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</si>
  <si>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</si>
  <si>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</si>
  <si>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</si>
  <si>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</si>
  <si>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</si>
  <si>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</si>
  <si>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</si>
  <si>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</si>
  <si>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</si>
  <si>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</si>
  <si>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</si>
  <si>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</si>
  <si>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</si>
  <si>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</si>
  <si>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</si>
  <si>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</si>
  <si>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</si>
  <si>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</si>
  <si>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</si>
  <si>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</si>
  <si>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</si>
  <si>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</si>
  <si>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</si>
  <si>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</si>
  <si>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</si>
  <si>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</si>
  <si>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</si>
  <si>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</si>
  <si>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</si>
  <si>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</si>
  <si>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</si>
  <si>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</si>
  <si>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</si>
  <si>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</si>
  <si>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</si>
  <si>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</si>
  <si>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</si>
  <si>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</si>
  <si>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</si>
  <si>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</si>
  <si>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</si>
  <si>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</si>
  <si>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</si>
  <si>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</si>
  <si>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</si>
  <si>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</si>
  <si>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</si>
  <si>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</si>
  <si>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</si>
  <si>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</si>
  <si>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</si>
  <si>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</si>
  <si>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</si>
  <si>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</si>
  <si>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</si>
  <si>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</si>
  <si>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</si>
  <si>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</si>
  <si>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</si>
  <si>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</si>
  <si>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</si>
  <si>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</si>
  <si>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</si>
  <si>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</si>
  <si>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</si>
  <si>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</si>
  <si>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</si>
  <si>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</si>
  <si>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</si>
  <si>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</si>
  <si>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</si>
  <si>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</si>
  <si>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</si>
  <si>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</si>
  <si>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</si>
  <si>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</si>
  <si>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</si>
  <si>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</si>
  <si>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</si>
  <si>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</si>
  <si>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</si>
  <si>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</si>
  <si>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</si>
  <si>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</si>
  <si>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</si>
  <si>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</si>
  <si>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</si>
  <si>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</si>
  <si>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</si>
  <si>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</si>
  <si>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</si>
  <si>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</si>
  <si>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</si>
  <si>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</si>
  <si>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</si>
  <si>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</si>
  <si>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</si>
  <si>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</si>
  <si>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</si>
  <si>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</si>
  <si>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</si>
  <si>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</si>
  <si>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</si>
  <si>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</si>
  <si>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</si>
  <si>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</si>
  <si>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</si>
  <si>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</si>
  <si>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</si>
  <si>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</si>
  <si>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</si>
  <si>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</si>
  <si>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</si>
  <si>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</si>
  <si>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</si>
  <si>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</si>
  <si>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</si>
  <si>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</si>
  <si>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</si>
  <si>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</si>
  <si>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</si>
  <si>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</si>
  <si>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</si>
  <si>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</si>
  <si>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</si>
  <si>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</si>
  <si>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</si>
  <si>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</si>
  <si>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</si>
  <si>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</si>
  <si>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</si>
  <si>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</si>
  <si>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</si>
  <si>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</si>
  <si>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</si>
  <si>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</si>
  <si>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</si>
  <si>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</si>
  <si>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</si>
  <si>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</si>
  <si>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</si>
  <si>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</si>
  <si>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</si>
  <si>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</si>
  <si>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</si>
  <si>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</si>
  <si>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</si>
  <si>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</si>
  <si>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</si>
  <si>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</si>
  <si>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</si>
  <si>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</si>
  <si>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</si>
  <si>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</si>
  <si>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</si>
  <si>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</si>
  <si>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</si>
  <si>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</si>
  <si>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</si>
  <si>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</si>
  <si>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</si>
  <si>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</si>
  <si>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</si>
  <si>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</si>
  <si>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</si>
  <si>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</si>
  <si>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</si>
  <si>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</si>
  <si>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</si>
  <si>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</si>
  <si>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</si>
  <si>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</si>
  <si>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</si>
  <si>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</si>
  <si>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</si>
  <si>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</si>
  <si>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</si>
  <si>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</si>
  <si>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</si>
  <si>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</si>
  <si>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</si>
  <si>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</si>
  <si>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</si>
  <si>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</si>
  <si>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</si>
  <si>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</si>
  <si>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</si>
  <si>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</si>
  <si>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</si>
  <si>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</si>
  <si>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</si>
  <si>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</si>
  <si>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</si>
  <si>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</si>
  <si>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</si>
  <si>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</si>
  <si>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</si>
  <si>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</si>
  <si>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</si>
  <si>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</si>
  <si>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</si>
  <si>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</si>
  <si>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</si>
  <si>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</si>
  <si>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</si>
  <si>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</si>
  <si>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</si>
  <si>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</si>
  <si>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</si>
  <si>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</si>
  <si>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</si>
  <si>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</si>
  <si>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</si>
  <si>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</si>
  <si>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</si>
  <si>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</si>
  <si>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</si>
  <si>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</si>
  <si>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</si>
  <si>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</si>
  <si>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</si>
  <si>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</si>
  <si>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</si>
  <si>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</si>
  <si>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</si>
  <si>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</si>
  <si>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</si>
  <si>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</si>
  <si>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</si>
  <si>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</si>
  <si>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</si>
  <si>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</si>
  <si>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</si>
  <si>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</si>
  <si>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</si>
  <si>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</si>
  <si>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</si>
  <si>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</si>
  <si>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</si>
  <si>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</si>
  <si>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</si>
  <si>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</si>
  <si>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</si>
  <si>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</si>
  <si>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</si>
  <si>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</si>
  <si>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</si>
  <si>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</si>
  <si>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</si>
  <si>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</si>
  <si>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</si>
  <si>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</si>
  <si>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</si>
  <si>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</si>
  <si>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</si>
  <si>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</si>
  <si>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</si>
  <si>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</si>
  <si>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</si>
  <si>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</si>
  <si>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</si>
  <si>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</si>
  <si>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</si>
  <si>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</si>
  <si>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</si>
  <si>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</si>
  <si>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</si>
  <si>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</si>
  <si>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</si>
  <si>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</si>
  <si>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</si>
  <si>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</si>
  <si>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</si>
  <si>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</si>
  <si>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</si>
  <si>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</si>
  <si>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</si>
  <si>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</si>
  <si>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</si>
  <si>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</si>
  <si>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</si>
  <si>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</si>
  <si>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</si>
  <si>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</si>
  <si>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</si>
  <si>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</si>
  <si>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</si>
  <si>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</si>
  <si>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</si>
  <si>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</si>
  <si>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</si>
  <si>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</si>
  <si>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</si>
  <si>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</si>
  <si>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</si>
  <si>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</si>
  <si>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</si>
  <si>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</si>
  <si>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</si>
  <si>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</si>
  <si>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</si>
  <si>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</si>
  <si>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</si>
  <si>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</si>
  <si>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</si>
  <si>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</si>
  <si>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</si>
  <si>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</si>
  <si>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</si>
  <si>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</si>
  <si>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</si>
  <si>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</si>
  <si>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</si>
  <si>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</si>
  <si>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</si>
  <si>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</si>
  <si>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</si>
  <si>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</si>
  <si>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</si>
  <si>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</si>
  <si>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</si>
  <si>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</si>
  <si>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</si>
  <si>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</si>
  <si>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</si>
  <si>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</si>
  <si>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</si>
  <si>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</si>
  <si>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</si>
  <si>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</si>
  <si>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</si>
  <si>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</si>
  <si>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</si>
  <si>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</si>
  <si>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</si>
  <si>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</si>
  <si>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</si>
  <si>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</si>
  <si>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</si>
  <si>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</si>
  <si>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</si>
  <si>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</si>
  <si>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</si>
  <si>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</si>
  <si>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</si>
  <si>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</si>
  <si>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</si>
  <si>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</si>
  <si>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</si>
  <si>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</si>
  <si>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</si>
  <si>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</si>
  <si>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</si>
  <si>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</si>
  <si>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</si>
  <si>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</si>
  <si>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</si>
  <si>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</si>
  <si>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</si>
  <si>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</si>
  <si>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</si>
  <si>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</si>
  <si>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</si>
  <si>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</si>
  <si>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</si>
  <si>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</si>
  <si>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</si>
  <si>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</si>
  <si>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</si>
  <si>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</si>
  <si>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</si>
  <si>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</si>
  <si>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</si>
  <si>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</si>
  <si>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</si>
  <si>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</si>
  <si>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</si>
  <si>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</si>
  <si>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</si>
  <si>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</si>
  <si>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</si>
  <si>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</si>
  <si>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</si>
  <si>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</si>
  <si>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</si>
  <si>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</si>
  <si>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</si>
  <si>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</si>
  <si>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</si>
  <si>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</si>
  <si>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</si>
  <si>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</si>
  <si>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</si>
  <si>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</si>
  <si>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</si>
  <si>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</si>
  <si>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</si>
  <si>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</si>
  <si>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</si>
  <si>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</si>
  <si>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</si>
  <si>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</si>
  <si>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</si>
  <si>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</si>
  <si>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</si>
  <si>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</si>
  <si>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</si>
  <si>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</si>
  <si>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</si>
  <si>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</si>
  <si>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</si>
  <si>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</si>
  <si>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</si>
  <si>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</si>
  <si>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</si>
  <si>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</si>
  <si>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</si>
  <si>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</si>
  <si>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</si>
  <si>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</si>
  <si>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</si>
  <si>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</si>
  <si>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</si>
  <si>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</si>
  <si>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</si>
  <si>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</si>
  <si>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</si>
  <si>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</si>
  <si>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</si>
  <si>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</si>
  <si>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</si>
  <si>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</si>
  <si>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</si>
  <si>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</si>
  <si>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</si>
  <si>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</si>
  <si>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</si>
  <si>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</si>
  <si>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</si>
  <si>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</si>
  <si>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</si>
  <si>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</si>
  <si>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</si>
  <si>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</si>
  <si>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</si>
  <si>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</si>
  <si>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</si>
  <si>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</si>
  <si>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</si>
  <si>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</si>
  <si>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</si>
  <si>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</si>
  <si>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</si>
  <si>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</si>
  <si>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</si>
  <si>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</si>
  <si>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</si>
  <si>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</si>
  <si>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</si>
  <si>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</si>
  <si>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</si>
  <si>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</si>
  <si>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</si>
  <si>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</si>
  <si>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</si>
  <si>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</si>
  <si>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</si>
  <si>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</si>
  <si>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</si>
  <si>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</si>
  <si>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</si>
  <si>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</si>
  <si>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</si>
  <si>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</si>
  <si>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</si>
  <si>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</si>
  <si>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</si>
  <si>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</si>
  <si>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</si>
  <si>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</si>
  <si>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</si>
  <si>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</si>
  <si>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</si>
  <si>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</si>
  <si>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</si>
  <si>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</si>
  <si>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</si>
  <si>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</si>
  <si>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</si>
  <si>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</si>
  <si>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</si>
  <si>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</si>
  <si>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</si>
  <si>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</si>
  <si>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</si>
  <si>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</si>
  <si>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</si>
  <si>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</si>
  <si>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</si>
  <si>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</si>
  <si>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</si>
  <si>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</si>
  <si>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</si>
  <si>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</si>
  <si>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</si>
  <si>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</si>
  <si>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</si>
  <si>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</si>
  <si>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</si>
  <si>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</si>
  <si>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</si>
  <si>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</si>
  <si>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</si>
  <si>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</si>
  <si>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</si>
  <si>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</si>
  <si>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</si>
  <si>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</si>
  <si>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</si>
  <si>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</si>
  <si>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</si>
  <si>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</si>
  <si>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</si>
  <si>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</si>
  <si>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</si>
  <si>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</si>
  <si>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</si>
  <si>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</si>
  <si>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</si>
  <si>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</si>
  <si>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</si>
  <si>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</si>
  <si>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</si>
  <si>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</si>
  <si>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</si>
  <si>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</si>
  <si>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</si>
  <si>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</si>
  <si>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</si>
  <si>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</si>
  <si>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</si>
  <si>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</si>
  <si>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</si>
  <si>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</si>
  <si>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</si>
  <si>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</si>
  <si>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</si>
  <si>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</si>
  <si>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</si>
  <si>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</si>
  <si>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</si>
  <si>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</si>
  <si>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</si>
  <si>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</si>
  <si>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</si>
  <si>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</si>
  <si>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</si>
  <si>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</si>
  <si>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</si>
  <si>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</si>
  <si>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</si>
  <si>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</si>
  <si>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</si>
  <si>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</si>
  <si>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</si>
  <si>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</si>
  <si>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</si>
  <si>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</si>
  <si>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</si>
  <si>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</si>
  <si>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</si>
  <si>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</si>
  <si>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</si>
  <si>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</si>
  <si>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</si>
  <si>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</si>
  <si>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</si>
  <si>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</si>
  <si>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</si>
  <si>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</si>
  <si>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</si>
  <si>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</si>
  <si>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</si>
  <si>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</si>
  <si>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</si>
  <si>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</si>
  <si>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</si>
  <si>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</si>
  <si>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</si>
  <si>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</si>
  <si>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</si>
  <si>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</si>
  <si>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</si>
  <si>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</si>
  <si>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</si>
  <si>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</si>
  <si>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</si>
  <si>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</si>
  <si>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</si>
  <si>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</si>
  <si>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</si>
  <si>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</si>
  <si>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</si>
  <si>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</si>
  <si>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</si>
  <si>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</si>
  <si>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</si>
  <si>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</si>
  <si>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</si>
  <si>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</si>
  <si>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</si>
  <si>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</si>
  <si>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</si>
  <si>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</si>
  <si>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</si>
  <si>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</si>
  <si>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</si>
  <si>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</si>
  <si>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</si>
  <si>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</si>
  <si>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</si>
  <si>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</si>
  <si>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</si>
  <si>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</si>
  <si>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</si>
  <si>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</si>
  <si>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</si>
  <si>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</si>
  <si>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</si>
  <si>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</si>
  <si>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</si>
  <si>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</si>
  <si>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</si>
  <si>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</si>
  <si>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</si>
  <si>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</si>
  <si>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</si>
  <si>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</si>
  <si>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</si>
  <si>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</si>
  <si>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</si>
  <si>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</si>
  <si>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</si>
  <si>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</si>
  <si>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</si>
  <si>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</si>
  <si>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</si>
  <si>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</si>
  <si>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</si>
  <si>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</si>
  <si>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</si>
  <si>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</si>
  <si>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</si>
  <si>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</si>
  <si>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</si>
  <si>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</si>
  <si>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</si>
  <si>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</si>
  <si>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</si>
  <si>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</si>
  <si>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</si>
  <si>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</si>
  <si>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</si>
  <si>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</si>
  <si>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</si>
  <si>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</si>
  <si>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</si>
  <si>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</si>
  <si>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</si>
  <si>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</si>
  <si>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</si>
  <si>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</si>
  <si>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</si>
  <si>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</si>
  <si>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</si>
  <si>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</si>
  <si>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</si>
  <si>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</si>
  <si>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</si>
  <si>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</si>
  <si>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</si>
  <si>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</si>
  <si>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</si>
  <si>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</si>
  <si>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</si>
  <si>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</si>
  <si>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</si>
  <si>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</si>
  <si>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</si>
  <si>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</si>
  <si>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</si>
  <si>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</si>
  <si>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</si>
  <si>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</si>
  <si>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</si>
  <si>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</si>
  <si>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</si>
  <si>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</si>
  <si>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</si>
  <si>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</si>
  <si>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</si>
  <si>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</si>
  <si>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</si>
  <si>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</si>
  <si>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</si>
  <si>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</si>
  <si>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</si>
  <si>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</si>
  <si>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</si>
  <si>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</si>
  <si>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</si>
  <si>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</si>
  <si>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</si>
  <si>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</si>
  <si>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</si>
  <si>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</si>
  <si>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</si>
  <si>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</si>
  <si>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</si>
  <si>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</si>
  <si>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</si>
  <si>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</si>
  <si>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</si>
  <si>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</si>
  <si>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</si>
  <si>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</si>
  <si>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</si>
  <si>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</si>
  <si>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</si>
  <si>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</si>
  <si>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</si>
  <si>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</si>
  <si>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</si>
  <si>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</si>
  <si>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</si>
  <si>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</si>
  <si>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</si>
  <si>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</si>
  <si>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</si>
  <si>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</si>
  <si>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</si>
  <si>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</si>
  <si>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</si>
  <si>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</si>
  <si>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</si>
  <si>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</si>
  <si>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</si>
  <si>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</si>
  <si>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</si>
  <si>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</si>
  <si>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</si>
  <si>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</si>
  <si>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</si>
  <si>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</si>
  <si>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</si>
  <si>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</si>
  <si>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</si>
  <si>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</si>
  <si>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</si>
  <si>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</si>
  <si>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</si>
  <si>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</si>
  <si>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</si>
  <si>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</si>
  <si>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</si>
  <si>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</si>
  <si>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</si>
  <si>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</si>
  <si>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</si>
  <si>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</si>
  <si>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</si>
  <si>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</si>
  <si>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</si>
  <si>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</si>
  <si>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</si>
  <si>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</si>
  <si>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</si>
  <si>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</si>
  <si>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</si>
  <si>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</si>
  <si>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</si>
  <si>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</si>
  <si>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</si>
  <si>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</si>
  <si>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</si>
  <si>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</si>
  <si>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</si>
  <si>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</si>
  <si>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</si>
  <si>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</si>
  <si>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</si>
  <si>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</si>
  <si>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</si>
  <si>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</si>
  <si>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</si>
  <si>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</si>
  <si>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</si>
  <si>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</si>
  <si>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</si>
  <si>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</si>
  <si>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</si>
  <si>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</si>
  <si>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</si>
  <si>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</si>
  <si>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</si>
  <si>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</si>
  <si>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</si>
  <si>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</si>
  <si>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</si>
  <si>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</si>
  <si>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</si>
  <si>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</si>
  <si>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</si>
  <si>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</si>
  <si>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</si>
  <si>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</si>
  <si>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</si>
  <si>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</si>
  <si>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</si>
  <si>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</si>
  <si>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</si>
  <si>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</si>
  <si>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</si>
  <si>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</si>
  <si>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</si>
  <si>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</si>
  <si>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</si>
  <si>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</si>
  <si>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</si>
  <si>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</si>
  <si>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</si>
  <si>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</si>
  <si>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</si>
  <si>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</si>
  <si>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</si>
  <si>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</si>
  <si>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</si>
  <si>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</si>
  <si>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</si>
  <si>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</si>
  <si>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</si>
  <si>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</si>
  <si>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</si>
  <si>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</si>
  <si>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</si>
  <si>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</si>
  <si>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</si>
  <si>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</si>
  <si>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</si>
  <si>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</si>
  <si>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</si>
  <si>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</si>
  <si>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</si>
  <si>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</si>
  <si>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</si>
  <si>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</si>
  <si>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</si>
  <si>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</si>
  <si>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</si>
  <si>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</si>
  <si>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</si>
  <si>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</si>
  <si>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</si>
  <si>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</si>
  <si>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</si>
  <si>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</si>
  <si>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</si>
  <si>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</si>
  <si>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</si>
  <si>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</si>
  <si>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</si>
  <si>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</si>
  <si>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</si>
  <si>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</si>
  <si>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</si>
  <si>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</si>
  <si>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</si>
  <si>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</si>
  <si>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</si>
  <si>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</si>
  <si>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</si>
  <si>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</si>
  <si>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</si>
  <si>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</si>
  <si>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</si>
  <si>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</si>
  <si>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</si>
  <si>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</si>
  <si>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</si>
  <si>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</si>
  <si>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</si>
  <si>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</si>
  <si>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</si>
  <si>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</si>
  <si>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</si>
  <si>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</si>
  <si>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</si>
  <si>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</si>
  <si>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</si>
  <si>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</si>
  <si>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</si>
  <si>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</si>
  <si>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</si>
  <si>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</si>
  <si>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</si>
  <si>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</si>
  <si>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</si>
  <si>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</si>
  <si>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</si>
  <si>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</si>
  <si>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</si>
  <si>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</si>
  <si>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</si>
  <si>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</si>
  <si>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</si>
  <si>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</si>
  <si>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</si>
  <si>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</si>
  <si>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</si>
  <si>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</si>
  <si>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</si>
  <si>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</si>
  <si>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</si>
  <si>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</si>
  <si>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</si>
  <si>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</si>
  <si>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</si>
  <si>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</si>
  <si>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</si>
  <si>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</si>
  <si>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</si>
  <si>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</si>
  <si>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</si>
  <si>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</si>
  <si>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</si>
  <si>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</si>
  <si>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</si>
  <si>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</si>
  <si>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</si>
  <si>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</si>
  <si>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</si>
  <si>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</si>
  <si>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</si>
  <si>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</si>
  <si>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</si>
  <si>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</si>
  <si>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</si>
  <si>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</si>
  <si>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</si>
  <si>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</si>
  <si>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</si>
  <si>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</si>
  <si>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</si>
  <si>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</si>
  <si>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</si>
  <si>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</si>
  <si>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</si>
  <si>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</si>
  <si>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</si>
  <si>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</si>
  <si>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</si>
  <si>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</si>
  <si>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</si>
  <si>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</si>
  <si>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</si>
  <si>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</si>
  <si>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</si>
  <si>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</si>
  <si>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</si>
  <si>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</si>
  <si>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</si>
  <si>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</si>
  <si>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</si>
  <si>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</si>
  <si>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</si>
  <si>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</si>
  <si>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</si>
  <si>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</si>
  <si>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</si>
  <si>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</si>
  <si>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</si>
  <si>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</si>
  <si>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</si>
  <si>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</si>
  <si>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</si>
  <si>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</si>
  <si>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</si>
  <si>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</si>
  <si>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</si>
  <si>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</si>
  <si>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</si>
  <si>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</si>
  <si>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</si>
  <si>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</si>
  <si>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</si>
  <si>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</si>
  <si>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</si>
  <si>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</si>
  <si>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</si>
  <si>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</si>
  <si>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</si>
  <si>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</si>
  <si>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</si>
  <si>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</si>
  <si>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</si>
  <si>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</si>
  <si>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</si>
  <si>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</si>
  <si>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</si>
  <si>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</si>
  <si>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</si>
  <si>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</si>
  <si>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</si>
  <si>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</si>
  <si>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</si>
  <si>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</si>
  <si>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</si>
  <si>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</si>
  <si>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</si>
  <si>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</si>
  <si>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</si>
  <si>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</si>
  <si>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</si>
  <si>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</si>
  <si>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</si>
  <si>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</si>
  <si>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</si>
  <si>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</si>
  <si>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</si>
  <si>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</si>
  <si>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</si>
  <si>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</si>
  <si>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</si>
  <si>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</si>
  <si>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</si>
  <si>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</si>
  <si>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</si>
  <si>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</si>
  <si>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</si>
  <si>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</si>
  <si>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</si>
  <si>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</si>
  <si>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</si>
  <si>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</si>
  <si>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</si>
  <si>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</si>
  <si>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</si>
  <si>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</si>
  <si>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</si>
  <si>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</si>
  <si>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</si>
  <si>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</si>
  <si>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</si>
  <si>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</si>
  <si>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</si>
  <si>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</si>
  <si>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</si>
  <si>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</si>
  <si>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</si>
  <si>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</si>
  <si>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</si>
  <si>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</si>
  <si>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</si>
  <si>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</si>
  <si>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</si>
  <si>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</si>
  <si>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</si>
  <si>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</si>
  <si>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</si>
  <si>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</si>
  <si>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</si>
  <si>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</si>
  <si>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</si>
  <si>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</si>
  <si>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</si>
  <si>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</si>
  <si>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</si>
  <si>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</si>
  <si>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</si>
  <si>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</si>
  <si>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</si>
  <si>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</si>
  <si>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</si>
  <si>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</si>
  <si>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</si>
  <si>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</si>
  <si>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</si>
  <si>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</si>
  <si>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</si>
  <si>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</si>
  <si>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</si>
  <si>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</si>
  <si>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</si>
  <si>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</si>
  <si>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</si>
  <si>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</si>
  <si>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</si>
  <si>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</si>
  <si>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</si>
  <si>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</si>
  <si>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</si>
  <si>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</si>
  <si>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</si>
  <si>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</si>
  <si>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</si>
  <si>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</si>
  <si>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</si>
  <si>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</si>
  <si>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</si>
  <si>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</si>
  <si>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</si>
  <si>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</si>
  <si>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</si>
  <si>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</si>
  <si>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</si>
  <si>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</si>
  <si>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</si>
  <si>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</si>
  <si>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</si>
  <si>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</si>
  <si>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</si>
  <si>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</si>
  <si>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</si>
  <si>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</si>
  <si>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</si>
  <si>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</si>
  <si>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</si>
  <si>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</si>
  <si>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</si>
  <si>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</si>
  <si>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</si>
  <si>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</si>
  <si>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</si>
  <si>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</si>
  <si>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</si>
  <si>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</si>
  <si>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</si>
  <si>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</si>
  <si>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</si>
  <si>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</si>
  <si>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</si>
  <si>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</si>
  <si>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</si>
  <si>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</si>
  <si>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</si>
  <si>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</si>
  <si>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</si>
  <si>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</si>
  <si>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</si>
  <si>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</si>
  <si>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</si>
  <si>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</si>
  <si>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</si>
  <si>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</si>
  <si>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</si>
  <si>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</si>
  <si>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</si>
  <si>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</si>
  <si>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</si>
  <si>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</si>
  <si>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</si>
  <si>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</si>
  <si>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</si>
  <si>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</si>
  <si>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</si>
  <si>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</si>
  <si>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</si>
  <si>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</si>
  <si>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</si>
  <si>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</si>
  <si>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</si>
  <si>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</si>
  <si>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</si>
  <si>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</si>
  <si>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</si>
  <si>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</si>
  <si>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</si>
  <si>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</si>
  <si>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</si>
  <si>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</si>
  <si>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</si>
  <si>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</si>
  <si>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</si>
  <si>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</si>
  <si>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</si>
  <si>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</si>
  <si>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</si>
  <si>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</si>
  <si>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</si>
  <si>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</si>
  <si>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</si>
  <si>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</si>
  <si>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</si>
  <si>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</si>
  <si>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</si>
  <si>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</si>
  <si>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</si>
  <si>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</si>
  <si>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</si>
  <si>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</si>
  <si>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</si>
  <si>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</si>
  <si>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</si>
  <si>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</si>
  <si>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</si>
  <si>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</si>
  <si>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</si>
  <si>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</si>
  <si>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</si>
  <si>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</si>
  <si>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</si>
  <si>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</si>
  <si>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</si>
  <si>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</si>
  <si>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</si>
  <si>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</si>
  <si>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</si>
  <si>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</si>
  <si>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</si>
  <si>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</si>
  <si>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</si>
  <si>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</si>
  <si>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</si>
  <si>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</si>
  <si>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</si>
  <si>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</si>
  <si>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</si>
  <si>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</si>
  <si>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</si>
  <si>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</si>
  <si>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</si>
  <si>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</si>
  <si>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</si>
  <si>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</si>
  <si>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</si>
  <si>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</si>
  <si>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</si>
  <si>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</si>
  <si>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</si>
  <si>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</si>
  <si>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</si>
  <si>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</si>
  <si>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</si>
  <si>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</si>
  <si>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</si>
  <si>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</si>
  <si>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</si>
  <si>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</si>
  <si>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</si>
  <si>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</si>
  <si>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</si>
  <si>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</si>
  <si>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</si>
  <si>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</si>
  <si>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</si>
  <si>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</si>
  <si>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</si>
  <si>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</si>
  <si>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</si>
  <si>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</si>
  <si>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</si>
  <si>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</si>
  <si>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</si>
  <si>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</si>
  <si>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</si>
  <si>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</si>
  <si>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</si>
  <si>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</si>
  <si>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</si>
  <si>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</si>
  <si>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</si>
  <si>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</si>
  <si>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</si>
  <si>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</si>
  <si>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</si>
  <si>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</si>
  <si>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</si>
  <si>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</si>
  <si>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</si>
  <si>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</si>
  <si>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</si>
  <si>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</si>
  <si>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</si>
  <si>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</si>
  <si>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</si>
  <si>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</si>
  <si>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</si>
  <si>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</si>
  <si>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</si>
  <si>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</si>
  <si>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</si>
  <si>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</si>
  <si>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</si>
  <si>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</si>
  <si>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</si>
  <si>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</si>
  <si>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</si>
  <si>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</si>
  <si>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</si>
  <si>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</si>
  <si>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</si>
  <si>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</si>
  <si>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</si>
  <si>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</si>
  <si>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</si>
  <si>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</si>
  <si>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</si>
  <si>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</si>
  <si>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</si>
  <si>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</si>
  <si>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</si>
  <si>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</si>
  <si>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</si>
  <si>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</si>
  <si>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</si>
  <si>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</si>
  <si>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</si>
  <si>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</si>
  <si>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</si>
  <si>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</si>
  <si>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</si>
  <si>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</si>
  <si>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</si>
  <si>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</si>
  <si>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</si>
  <si>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</si>
  <si>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</si>
  <si>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</si>
  <si>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</si>
  <si>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</si>
  <si>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</si>
  <si>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</si>
  <si>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</si>
  <si>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</si>
  <si>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</si>
  <si>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</si>
  <si>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</si>
  <si>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</si>
  <si>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</si>
  <si>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</si>
  <si>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</si>
  <si>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</si>
  <si>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</si>
  <si>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</si>
  <si>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</si>
  <si>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</si>
  <si>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</si>
  <si>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</si>
  <si>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</si>
  <si>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</si>
  <si>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</si>
  <si>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</si>
  <si>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</si>
  <si>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</si>
  <si>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</si>
  <si>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</si>
  <si>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</si>
  <si>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</si>
  <si>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</si>
  <si>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</si>
  <si>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</si>
  <si>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</si>
  <si>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</si>
  <si>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</si>
  <si>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</si>
  <si>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</si>
  <si>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</si>
  <si>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</si>
  <si>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</si>
  <si>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</si>
  <si>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</si>
  <si>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</si>
  <si>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</si>
  <si>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</si>
  <si>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</si>
  <si>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</si>
  <si>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</si>
  <si>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</si>
  <si>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</si>
  <si>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</si>
  <si>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</si>
  <si>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</si>
  <si>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</si>
  <si>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</si>
  <si>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</si>
  <si>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</si>
  <si>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</si>
  <si>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</si>
  <si>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</si>
  <si>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</si>
  <si>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</si>
  <si>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</si>
  <si>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</si>
  <si>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</si>
  <si>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</si>
  <si>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</si>
  <si>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</si>
  <si>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</si>
  <si>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</si>
  <si>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</si>
  <si>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</si>
  <si>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</si>
  <si>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</si>
  <si>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</si>
  <si>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</si>
  <si>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</si>
  <si>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</si>
  <si>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</si>
  <si>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</si>
  <si>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</si>
  <si>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</si>
  <si>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</si>
  <si>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</si>
  <si>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</si>
  <si>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</si>
  <si>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</si>
  <si>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</si>
  <si>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</si>
  <si>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</si>
  <si>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</si>
  <si>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</si>
  <si>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</si>
  <si>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</si>
  <si>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</si>
  <si>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</si>
  <si>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</si>
  <si>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</si>
  <si>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</si>
  <si>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</si>
  <si>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</si>
  <si>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</si>
  <si>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</si>
  <si>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</si>
  <si>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</si>
  <si>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</si>
  <si>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</si>
  <si>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</si>
  <si>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</si>
  <si>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</si>
  <si>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</si>
  <si>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</si>
  <si>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</si>
  <si>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</si>
  <si>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</si>
  <si>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</si>
  <si>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</si>
  <si>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</si>
  <si>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</si>
  <si>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</si>
  <si>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</si>
  <si>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</si>
  <si>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</si>
  <si>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</si>
  <si>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</si>
  <si>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</si>
  <si>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</si>
  <si>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</si>
  <si>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</si>
  <si>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</si>
  <si>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</si>
  <si>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</si>
  <si>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</si>
  <si>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</si>
  <si>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</si>
  <si>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</si>
  <si>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</si>
  <si>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</si>
  <si>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</si>
  <si>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</si>
  <si>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</si>
  <si>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</si>
  <si>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</si>
  <si>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</si>
  <si>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</si>
  <si>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</si>
  <si>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</si>
  <si>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</si>
  <si>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</si>
  <si>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</si>
  <si>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</si>
  <si>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</si>
  <si>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</si>
  <si>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</si>
  <si>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</si>
  <si>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</si>
  <si>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</si>
  <si>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</si>
  <si>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</si>
  <si>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</si>
  <si>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</si>
  <si>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</si>
  <si>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</si>
  <si>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</si>
  <si>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</si>
  <si>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</si>
  <si>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</si>
  <si>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</si>
  <si>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</si>
  <si>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</si>
  <si>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</si>
  <si>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</si>
  <si>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</si>
  <si>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</si>
  <si>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</si>
  <si>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</si>
  <si>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</si>
  <si>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</si>
  <si>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</si>
  <si>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</si>
  <si>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</si>
  <si>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</si>
  <si>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</si>
  <si>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</si>
  <si>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</si>
  <si>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</si>
  <si>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</si>
  <si>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</si>
  <si>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</si>
  <si>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</si>
  <si>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</si>
  <si>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</si>
  <si>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</si>
  <si>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</si>
  <si>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</si>
  <si>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</si>
  <si>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</si>
  <si>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</si>
  <si>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</si>
  <si>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</si>
  <si>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</si>
  <si>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</si>
  <si>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</si>
  <si>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</si>
  <si>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</si>
  <si>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</si>
  <si>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</si>
  <si>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</si>
  <si>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</si>
  <si>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</si>
  <si>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</si>
  <si>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</si>
  <si>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</si>
  <si>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</si>
  <si>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</si>
  <si>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</si>
  <si>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</si>
  <si>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</si>
  <si>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</si>
  <si>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</si>
  <si>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</si>
  <si>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</si>
  <si>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</si>
  <si>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</si>
  <si>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</si>
  <si>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</si>
  <si>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</si>
  <si>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</si>
  <si>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</si>
  <si>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</si>
  <si>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</si>
  <si>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</si>
  <si>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</si>
  <si>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</si>
  <si>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</si>
  <si>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</si>
  <si>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</si>
  <si>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</si>
  <si>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</si>
  <si>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</si>
  <si>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</si>
  <si>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</si>
  <si>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</si>
  <si>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</si>
  <si>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</si>
  <si>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</si>
  <si>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</si>
  <si>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</si>
  <si>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</si>
  <si>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</si>
  <si>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</si>
  <si>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</si>
  <si>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</si>
  <si>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</si>
  <si>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</si>
  <si>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</si>
  <si>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</si>
  <si>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</si>
  <si>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</si>
  <si>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</si>
  <si>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</si>
  <si>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</si>
  <si>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</si>
  <si>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</si>
  <si>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</si>
  <si>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</si>
  <si>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</si>
  <si>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</si>
  <si>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</si>
  <si>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</si>
  <si>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</si>
  <si>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</si>
  <si>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</si>
  <si>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</si>
  <si>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</si>
  <si>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</si>
  <si>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</si>
  <si>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</si>
  <si>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</si>
  <si>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</si>
  <si>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</si>
  <si>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</si>
  <si>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</si>
  <si>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</si>
  <si>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</si>
  <si>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</si>
  <si>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</si>
  <si>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</si>
  <si>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</si>
  <si>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</si>
  <si>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</si>
  <si>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</si>
  <si>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</si>
  <si>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</si>
  <si>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</si>
  <si>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</si>
  <si>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</si>
  <si>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</si>
  <si>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</si>
  <si>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</si>
  <si>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</si>
  <si>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</si>
  <si>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</si>
  <si>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</si>
  <si>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</si>
  <si>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</si>
  <si>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</si>
  <si>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</si>
  <si>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</si>
  <si>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</si>
  <si>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</si>
  <si>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</si>
  <si>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</si>
  <si>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</si>
  <si>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</si>
  <si>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</si>
  <si>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</si>
  <si>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</si>
  <si>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</si>
  <si>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</si>
  <si>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</si>
  <si>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</si>
  <si>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</si>
  <si>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</si>
  <si>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</si>
  <si>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</si>
  <si>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</si>
  <si>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</si>
  <si>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</si>
  <si>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</si>
  <si>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</si>
  <si>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</si>
  <si>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</si>
  <si>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</si>
  <si>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</si>
  <si>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</si>
  <si>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</si>
  <si>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</si>
  <si>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</si>
  <si>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</si>
  <si>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</si>
  <si>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</si>
  <si>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</si>
  <si>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</si>
  <si>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</si>
  <si>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</si>
  <si>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</si>
  <si>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</si>
  <si>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</si>
  <si>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</si>
  <si>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</si>
  <si>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</si>
  <si>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</si>
  <si>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</si>
  <si>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</si>
  <si>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</si>
  <si>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</si>
  <si>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</si>
  <si>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</si>
  <si>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</si>
  <si>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</si>
  <si>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</si>
  <si>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</si>
  <si>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</si>
  <si>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</si>
  <si>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</si>
  <si>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</si>
  <si>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</si>
  <si>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</si>
  <si>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</si>
  <si>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</si>
  <si>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</si>
  <si>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</si>
  <si>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</si>
  <si>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</si>
  <si>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</si>
  <si>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</si>
  <si>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</si>
  <si>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</si>
  <si>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</si>
  <si>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</si>
  <si>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</si>
  <si>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</si>
  <si>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</si>
  <si>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</si>
  <si>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</si>
  <si>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</si>
  <si>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</si>
  <si>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</si>
  <si>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</si>
  <si>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</si>
  <si>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</si>
  <si>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</si>
  <si>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</si>
  <si>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</si>
  <si>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</si>
  <si>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</si>
  <si>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</si>
  <si>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</si>
  <si>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</si>
  <si>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</si>
  <si>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</si>
  <si>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</si>
  <si>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</si>
  <si>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</si>
  <si>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</si>
  <si>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</si>
  <si>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</si>
  <si>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</si>
  <si>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</si>
  <si>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</si>
  <si>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</si>
  <si>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</si>
  <si>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</si>
  <si>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</si>
  <si>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</si>
  <si>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</si>
  <si>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</si>
  <si>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</si>
  <si>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</si>
  <si>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</si>
  <si>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</si>
  <si>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</si>
  <si>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</si>
  <si>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</si>
  <si>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</si>
  <si>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</si>
  <si>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</si>
  <si>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</si>
  <si>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</si>
  <si>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</si>
  <si>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</si>
  <si>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</si>
  <si>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</si>
  <si>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</si>
  <si>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</si>
  <si>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</si>
  <si>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</si>
  <si>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</si>
  <si>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</si>
  <si>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</si>
  <si>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</si>
  <si>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</si>
  <si>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</si>
  <si>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</si>
  <si>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</si>
  <si>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</si>
  <si>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</si>
  <si>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</si>
  <si>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</si>
  <si>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</si>
  <si>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</si>
  <si>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</si>
  <si>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</si>
  <si>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</si>
  <si>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</si>
  <si>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</si>
  <si>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</si>
  <si>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</si>
  <si>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</si>
  <si>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</si>
  <si>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</si>
  <si>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</si>
  <si>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</si>
  <si>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</si>
  <si>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</si>
  <si>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</si>
  <si>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</si>
  <si>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</si>
  <si>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</si>
  <si>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</si>
  <si>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</si>
  <si>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</si>
  <si>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</si>
  <si>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</si>
  <si>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</si>
  <si>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</si>
  <si>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</si>
  <si>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</si>
  <si>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</si>
  <si>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</si>
  <si>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</si>
  <si>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</si>
  <si>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</si>
  <si>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</si>
  <si>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</si>
  <si>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</si>
  <si>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</si>
  <si>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</si>
  <si>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</si>
  <si>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</si>
  <si>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</si>
  <si>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</si>
  <si>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</si>
  <si>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</si>
  <si>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</si>
  <si>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</si>
  <si>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</si>
  <si>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</si>
  <si>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</si>
  <si>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</si>
  <si>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</si>
  <si>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</si>
  <si>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</si>
  <si>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</si>
  <si>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</si>
  <si>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</si>
  <si>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</si>
  <si>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</si>
  <si>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</si>
  <si>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</si>
  <si>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</si>
  <si>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</si>
  <si>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</si>
  <si>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</si>
  <si>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</si>
  <si>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</si>
  <si>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</si>
  <si>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</si>
  <si>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</si>
  <si>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</si>
  <si>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</si>
  <si>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</si>
  <si>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</si>
  <si>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</si>
  <si>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</si>
  <si>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</si>
  <si>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</si>
  <si>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</si>
  <si>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</si>
  <si>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</si>
  <si>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</si>
  <si>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</si>
  <si>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</si>
  <si>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</si>
  <si>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</si>
  <si>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</si>
  <si>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</si>
  <si>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</si>
  <si>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</si>
  <si>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</si>
  <si>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</si>
  <si>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</si>
  <si>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</si>
  <si>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</si>
  <si>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</si>
  <si>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</si>
  <si>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</si>
  <si>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</si>
  <si>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</si>
  <si>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</si>
  <si>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</si>
  <si>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</si>
  <si>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</si>
  <si>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</si>
  <si>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</si>
  <si>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</si>
  <si>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</si>
  <si>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</si>
  <si>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</si>
  <si>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</si>
  <si>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</si>
  <si>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</si>
  <si>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</si>
  <si>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</si>
  <si>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</si>
  <si>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</si>
  <si>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</si>
  <si>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</si>
  <si>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</si>
  <si>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</si>
  <si>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</si>
  <si>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</si>
  <si>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</si>
  <si>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</si>
  <si>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</si>
  <si>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</si>
  <si>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</si>
  <si>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</si>
  <si>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</si>
  <si>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</si>
  <si>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</si>
  <si>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</si>
  <si>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</si>
  <si>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</si>
  <si>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</si>
  <si>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</si>
  <si>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</si>
  <si>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</si>
  <si>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</si>
  <si>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</si>
  <si>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</si>
  <si>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</si>
  <si>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</si>
  <si>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</si>
  <si>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</si>
  <si>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</si>
  <si>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</si>
  <si>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</si>
  <si>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</si>
  <si>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</si>
  <si>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</si>
  <si>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</si>
  <si>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</si>
  <si>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</si>
  <si>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</si>
  <si>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</si>
  <si>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</si>
  <si>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</si>
  <si>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</si>
  <si>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</si>
  <si>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</si>
  <si>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</si>
  <si>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</si>
  <si>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</si>
  <si>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</si>
  <si>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</si>
  <si>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</si>
  <si>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</si>
  <si>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</si>
  <si>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</si>
  <si>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</si>
  <si>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</si>
  <si>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</si>
  <si>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</si>
  <si>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</si>
  <si>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</si>
  <si>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</si>
  <si>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</si>
  <si>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</si>
  <si>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</si>
  <si>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</si>
  <si>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</si>
  <si>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</si>
  <si>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</si>
  <si>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</si>
  <si>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</si>
  <si>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</si>
  <si>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</si>
  <si>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</si>
  <si>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</si>
  <si>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</si>
  <si>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</si>
  <si>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</si>
  <si>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</si>
  <si>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</si>
  <si>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</si>
  <si>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</si>
  <si>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</si>
  <si>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</si>
  <si>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</si>
  <si>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</si>
  <si>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</si>
  <si>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</si>
  <si>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</si>
  <si>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</si>
  <si>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</si>
  <si>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</si>
  <si>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</si>
  <si>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</si>
  <si>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</si>
  <si>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</si>
  <si>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</si>
  <si>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</si>
  <si>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</si>
  <si>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</si>
  <si>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</si>
  <si>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</si>
  <si>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</si>
  <si>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</si>
  <si>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</si>
  <si>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</si>
  <si>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</si>
  <si>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</si>
  <si>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</si>
  <si>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</si>
  <si>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</si>
  <si>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</si>
  <si>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</si>
  <si>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</si>
  <si>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</si>
  <si>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</si>
  <si>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</si>
  <si>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</si>
  <si>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</si>
  <si>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</si>
  <si>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</si>
  <si>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</si>
  <si>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</si>
  <si>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</si>
  <si>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</si>
  <si>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</si>
  <si>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</si>
  <si>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</si>
  <si>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</si>
  <si>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</si>
  <si>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</si>
  <si>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</si>
  <si>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</si>
  <si>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</si>
  <si>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</si>
  <si>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</si>
  <si>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</si>
  <si>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</si>
  <si>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</si>
  <si>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</si>
  <si>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</si>
  <si>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</si>
  <si>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</si>
  <si>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</si>
  <si>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</si>
  <si>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</si>
  <si>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</si>
  <si>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</si>
  <si>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</si>
  <si>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</si>
  <si>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</si>
  <si>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</si>
  <si>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</si>
  <si>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</si>
  <si>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</si>
  <si>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</si>
  <si>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</si>
  <si>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</si>
  <si>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</si>
  <si>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</si>
  <si>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</si>
  <si>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</si>
  <si>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</si>
  <si>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</si>
  <si>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</si>
  <si>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</si>
  <si>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</si>
  <si>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</si>
  <si>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</si>
  <si>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</si>
  <si>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</si>
  <si>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</si>
  <si>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</si>
  <si>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</si>
  <si>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</si>
  <si>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</si>
  <si>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</si>
  <si>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</si>
  <si>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</si>
  <si>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</si>
  <si>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</si>
  <si>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</si>
  <si>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</si>
  <si>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</si>
  <si>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</si>
  <si>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</si>
  <si>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</si>
  <si>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</si>
  <si>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</si>
  <si>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</si>
  <si>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</si>
  <si>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</si>
  <si>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</si>
  <si>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</si>
  <si>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</si>
  <si>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</si>
  <si>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</si>
  <si>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</si>
  <si>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</si>
  <si>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</si>
  <si>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</si>
  <si>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</si>
  <si>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</si>
  <si>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</si>
  <si>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</si>
  <si>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</si>
  <si>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</si>
  <si>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</si>
  <si>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</si>
  <si>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</si>
  <si>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</si>
  <si>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</si>
  <si>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</si>
  <si>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</si>
  <si>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</si>
  <si>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</si>
  <si>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</si>
  <si>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</si>
  <si>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</si>
  <si>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</si>
  <si>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</si>
  <si>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</si>
  <si>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</si>
  <si>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</si>
  <si>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</si>
  <si>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</si>
  <si>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</si>
  <si>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</si>
  <si>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</si>
  <si>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</si>
  <si>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</si>
  <si>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</si>
  <si>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</si>
  <si>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</si>
  <si>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</si>
  <si>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</si>
  <si>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</si>
  <si>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</si>
  <si>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</si>
  <si>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</si>
  <si>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</si>
  <si>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</si>
  <si>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</si>
  <si>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</si>
  <si>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</si>
  <si>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</si>
  <si>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</si>
  <si>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</si>
  <si>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</si>
  <si>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</si>
  <si>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</si>
  <si>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</si>
  <si>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</si>
  <si>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</si>
  <si>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</si>
  <si>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</si>
  <si>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</si>
  <si>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</si>
  <si>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</si>
  <si>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</si>
  <si>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</si>
  <si>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</si>
  <si>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</si>
  <si>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</si>
  <si>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</si>
  <si>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</si>
  <si>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</si>
  <si>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</si>
  <si>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</si>
  <si>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</si>
  <si>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</si>
  <si>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</si>
  <si>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</si>
  <si>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</si>
  <si>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</si>
  <si>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</si>
  <si>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</si>
  <si>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</si>
  <si>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</si>
  <si>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</si>
  <si>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</si>
  <si>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</si>
  <si>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</si>
  <si>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</si>
  <si>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</si>
  <si>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</si>
  <si>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</si>
  <si>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</si>
  <si>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</si>
  <si>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</si>
  <si>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</si>
  <si>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</si>
  <si>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</si>
  <si>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</si>
  <si>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</si>
  <si>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</si>
  <si>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</si>
  <si>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</si>
  <si>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</si>
  <si>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</si>
  <si>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</si>
  <si>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</si>
  <si>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</si>
  <si>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</si>
  <si>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</si>
  <si>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</si>
  <si>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</si>
  <si>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</si>
  <si>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</si>
  <si>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</si>
  <si>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</si>
  <si>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</si>
  <si>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</si>
  <si>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</si>
  <si>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</si>
  <si>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</si>
  <si>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</si>
  <si>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</si>
  <si>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</si>
  <si>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</si>
  <si>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</si>
  <si>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</si>
  <si>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</si>
  <si>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</si>
  <si>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</si>
  <si>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</si>
  <si>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</si>
  <si>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</si>
  <si>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</si>
  <si>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</si>
  <si>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</si>
  <si>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</si>
  <si>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</si>
  <si>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</si>
  <si>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</si>
  <si>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</si>
  <si>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</si>
  <si>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</si>
  <si>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</si>
  <si>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</si>
  <si>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</si>
  <si>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</si>
  <si>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</si>
  <si>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</si>
  <si>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</si>
  <si>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</si>
  <si>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</si>
  <si>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</si>
  <si>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</si>
  <si>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</si>
  <si>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</si>
  <si>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</si>
  <si>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</si>
  <si>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</si>
  <si>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</si>
  <si>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</si>
  <si>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</si>
  <si>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</si>
  <si>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</si>
  <si>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</si>
  <si>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</si>
  <si>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</si>
  <si>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</si>
  <si>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</si>
  <si>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</si>
  <si>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</si>
  <si>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</si>
  <si>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</si>
  <si>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</si>
  <si>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</si>
  <si>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</si>
  <si>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</si>
  <si>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</si>
  <si>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</si>
  <si>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</si>
  <si>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</si>
  <si>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</si>
  <si>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</si>
  <si>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</si>
  <si>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</si>
  <si>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</si>
  <si>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</si>
  <si>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</si>
  <si>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</si>
  <si>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</si>
  <si>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</si>
  <si>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</si>
  <si>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</si>
  <si>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</si>
  <si>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</si>
  <si>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</si>
  <si>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</si>
  <si>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</si>
  <si>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</si>
  <si>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</si>
  <si>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</si>
  <si>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</si>
  <si>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</si>
  <si>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</si>
  <si>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</si>
  <si>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</si>
  <si>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</si>
  <si>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</si>
  <si>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</si>
  <si>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</si>
  <si>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</si>
  <si>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</si>
  <si>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</si>
  <si>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</si>
  <si>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</si>
  <si>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</si>
  <si>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</si>
  <si>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</si>
  <si>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</si>
  <si>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</si>
  <si>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</si>
  <si>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</si>
  <si>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</si>
  <si>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</si>
  <si>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</si>
  <si>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</si>
  <si>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</si>
  <si>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</si>
  <si>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</si>
  <si>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</si>
  <si>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</si>
  <si>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</si>
  <si>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</si>
  <si>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</si>
  <si>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</si>
  <si>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</si>
  <si>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</si>
  <si>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</si>
  <si>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</si>
  <si>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</si>
  <si>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</si>
  <si>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</si>
  <si>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</si>
  <si>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</si>
  <si>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</si>
  <si>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</si>
  <si>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</si>
  <si>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</si>
  <si>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</si>
  <si>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</si>
  <si>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</si>
  <si>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</si>
  <si>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</si>
  <si>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</si>
  <si>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</si>
  <si>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</si>
  <si>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</si>
  <si>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</si>
  <si>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</si>
  <si>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</si>
  <si>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</si>
  <si>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</si>
  <si>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</si>
  <si>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</si>
  <si>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</si>
  <si>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</si>
  <si>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</si>
  <si>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</si>
  <si>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</si>
  <si>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</si>
  <si>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</si>
  <si>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</si>
  <si>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</si>
  <si>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</si>
  <si>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</si>
  <si>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</si>
  <si>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</si>
  <si>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</si>
  <si>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</si>
  <si>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</si>
  <si>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</si>
  <si>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</si>
  <si>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</si>
  <si>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</si>
  <si>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</si>
  <si>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</si>
  <si>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</si>
  <si>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</si>
  <si>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</si>
  <si>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</si>
  <si>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</si>
  <si>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</si>
  <si>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</si>
  <si>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</si>
  <si>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</si>
  <si>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</si>
  <si>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</si>
  <si>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</si>
  <si>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</si>
  <si>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</si>
  <si>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</si>
  <si>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</si>
  <si>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</si>
  <si>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</si>
  <si>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</si>
  <si>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</si>
  <si>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</si>
  <si>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</si>
  <si>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</si>
  <si>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</si>
  <si>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</si>
  <si>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</si>
  <si>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</si>
  <si>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</si>
  <si>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</si>
  <si>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</si>
  <si>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</si>
  <si>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</si>
  <si>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</si>
  <si>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</si>
  <si>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</si>
  <si>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</si>
  <si>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</si>
  <si>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</si>
  <si>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</si>
  <si>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</si>
  <si>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</si>
  <si>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</si>
  <si>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</si>
  <si>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</si>
  <si>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</si>
  <si>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</si>
  <si>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</si>
  <si>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</si>
  <si>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</si>
  <si>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</si>
  <si>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</si>
  <si>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</si>
  <si>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</si>
  <si>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</si>
  <si>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</si>
  <si>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</si>
  <si>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</si>
  <si>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</si>
  <si>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</si>
  <si>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</si>
  <si>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</si>
  <si>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</si>
  <si>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</si>
  <si>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</si>
  <si>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</si>
  <si>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</si>
  <si>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</si>
  <si>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</si>
  <si>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</si>
  <si>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</si>
  <si>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</si>
  <si>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</si>
  <si>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</si>
  <si>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</si>
  <si>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</si>
  <si>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</si>
  <si>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</si>
  <si>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</si>
  <si>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</si>
  <si>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</si>
  <si>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</si>
  <si>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</si>
  <si>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</si>
  <si>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</si>
  <si>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</si>
  <si>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</si>
  <si>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</si>
  <si>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</si>
  <si>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</si>
  <si>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</si>
  <si>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</si>
  <si>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</si>
  <si>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</si>
  <si>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</si>
  <si>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</si>
  <si>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</si>
  <si>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</si>
  <si>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</si>
  <si>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</si>
  <si>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</si>
  <si>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</si>
  <si>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</si>
  <si>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</si>
  <si>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</si>
  <si>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</si>
  <si>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</si>
  <si>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</si>
  <si>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</si>
  <si>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</si>
  <si>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</si>
  <si>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</si>
  <si>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</si>
  <si>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</si>
  <si>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</si>
  <si>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</si>
  <si>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</si>
  <si>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</si>
  <si>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</si>
  <si>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</si>
  <si>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</si>
  <si>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</si>
  <si>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</si>
  <si>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</si>
  <si>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</si>
  <si>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</si>
  <si>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</si>
  <si>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</si>
  <si>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</si>
  <si>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</si>
  <si>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</si>
  <si>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</si>
  <si>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</si>
  <si>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</si>
  <si>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</si>
  <si>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</si>
  <si>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</si>
  <si>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</si>
  <si>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</si>
  <si>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</si>
  <si>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</si>
  <si>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</si>
  <si>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</si>
  <si>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</si>
  <si>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</si>
  <si>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</si>
  <si>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</si>
  <si>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</si>
  <si>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</si>
  <si>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</si>
  <si>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</si>
  <si>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</si>
  <si>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</si>
  <si>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</si>
  <si>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</si>
  <si>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</si>
  <si>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</si>
  <si>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</si>
  <si>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</si>
  <si>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</si>
  <si>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</si>
  <si>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</si>
  <si>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</si>
  <si>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</si>
  <si>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</si>
  <si>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</si>
  <si>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</si>
  <si>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</si>
  <si>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</si>
  <si>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</si>
  <si>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</si>
  <si>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</si>
  <si>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</si>
  <si>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</si>
  <si>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</si>
  <si>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</si>
  <si>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</si>
  <si>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</si>
  <si>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</si>
  <si>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</si>
  <si>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</si>
  <si>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</si>
  <si>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</si>
  <si>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</si>
  <si>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</si>
  <si>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</si>
  <si>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</si>
  <si>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</si>
  <si>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</si>
  <si>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</si>
  <si>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</si>
  <si>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</si>
  <si>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</si>
  <si>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</si>
  <si>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</si>
  <si>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</si>
  <si>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</si>
  <si>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</si>
  <si>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</si>
  <si>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</si>
  <si>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</si>
  <si>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</si>
  <si>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</si>
  <si>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</si>
  <si>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</si>
  <si>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</si>
  <si>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</si>
  <si>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</si>
  <si>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</si>
  <si>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</si>
  <si>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</si>
  <si>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</si>
  <si>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</si>
  <si>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</si>
  <si>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</si>
  <si>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</si>
  <si>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</si>
  <si>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</si>
  <si>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</si>
  <si>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</si>
  <si>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</si>
  <si>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</si>
  <si>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</si>
  <si>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</si>
  <si>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</si>
  <si>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</si>
  <si>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</si>
  <si>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</si>
  <si>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</si>
  <si>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</si>
  <si>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</si>
  <si>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</si>
  <si>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</si>
  <si>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</si>
  <si>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</si>
  <si>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</si>
  <si>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</si>
  <si>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</si>
  <si>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</si>
  <si>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</si>
  <si>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</si>
  <si>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</si>
  <si>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</si>
  <si>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</si>
  <si>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</si>
  <si>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</si>
  <si>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</si>
  <si>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</si>
  <si>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</si>
  <si>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</si>
  <si>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</si>
  <si>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</si>
  <si>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</si>
  <si>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</si>
  <si>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</si>
  <si>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</si>
  <si>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</si>
  <si>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</si>
  <si>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</si>
  <si>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</si>
  <si>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</si>
  <si>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</si>
  <si>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</si>
  <si>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</si>
  <si>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</si>
  <si>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</si>
  <si>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</si>
  <si>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</si>
  <si>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</si>
  <si>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</si>
  <si>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</si>
  <si>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</si>
  <si>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</si>
  <si>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</si>
  <si>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</si>
  <si>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</si>
  <si>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</si>
  <si>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</si>
  <si>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</si>
  <si>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</si>
  <si>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</si>
  <si>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</si>
  <si>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</si>
  <si>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</si>
  <si>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</si>
  <si>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</si>
  <si>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</si>
  <si>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</si>
  <si>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</si>
  <si>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</si>
  <si>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</si>
  <si>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</si>
  <si>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</si>
  <si>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</si>
  <si>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</si>
  <si>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</si>
  <si>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</si>
  <si>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</si>
  <si>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</si>
  <si>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</si>
  <si>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</si>
  <si>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</si>
  <si>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</si>
  <si>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</si>
  <si>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</si>
  <si>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</si>
  <si>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</si>
  <si>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</si>
  <si>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</si>
  <si>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</si>
  <si>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</si>
  <si>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</si>
  <si>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</si>
  <si>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</si>
  <si>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</si>
  <si>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</si>
  <si>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</si>
  <si>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</si>
  <si>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</si>
  <si>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</si>
  <si>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</si>
  <si>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</si>
  <si>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</si>
  <si>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</si>
  <si>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</si>
  <si>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</si>
  <si>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</si>
  <si>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</si>
  <si>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</si>
  <si>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</si>
  <si>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</si>
  <si>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</si>
  <si>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</si>
  <si>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</si>
  <si>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</si>
  <si>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</si>
  <si>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</si>
  <si>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</si>
  <si>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</si>
  <si>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</si>
  <si>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</si>
  <si>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</si>
  <si>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</si>
  <si>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</si>
  <si>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</si>
  <si>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</si>
  <si>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</si>
  <si>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</si>
  <si>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</si>
  <si>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</si>
  <si>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</si>
  <si>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</si>
  <si>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</si>
  <si>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</si>
  <si>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</si>
  <si>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</si>
  <si>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</si>
  <si>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</si>
  <si>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</si>
  <si>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</si>
  <si>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</si>
  <si>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</si>
  <si>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</si>
  <si>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</si>
  <si>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</si>
  <si>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</si>
  <si>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</si>
  <si>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</si>
  <si>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</si>
  <si>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</si>
  <si>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</si>
  <si>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</si>
  <si>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</si>
  <si>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</si>
  <si>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</si>
  <si>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</si>
  <si>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</si>
  <si>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</si>
  <si>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</si>
  <si>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</si>
  <si>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</si>
  <si>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</si>
  <si>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</si>
  <si>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</si>
  <si>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</si>
  <si>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</si>
  <si>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</si>
  <si>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</si>
  <si>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</si>
  <si>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</si>
  <si>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</si>
  <si>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</si>
  <si>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</si>
  <si>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</si>
  <si>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</si>
  <si>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</si>
  <si>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</si>
  <si>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</si>
  <si>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</si>
  <si>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</si>
  <si>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</si>
  <si>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</si>
  <si>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</si>
  <si>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</si>
  <si>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</si>
  <si>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</si>
  <si>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</si>
  <si>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</si>
  <si>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</si>
  <si>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</si>
  <si>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</si>
  <si>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</si>
  <si>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</si>
  <si>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</si>
  <si>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</si>
  <si>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</si>
  <si>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</si>
  <si>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</si>
  <si>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</si>
  <si>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</si>
  <si>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</si>
  <si>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</si>
  <si>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</si>
  <si>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</si>
  <si>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</si>
  <si>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</si>
  <si>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</si>
  <si>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</si>
  <si>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</si>
  <si>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</si>
  <si>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</si>
  <si>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</si>
  <si>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</si>
  <si>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</si>
  <si>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</si>
  <si>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</si>
  <si>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</si>
  <si>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</si>
  <si>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</si>
  <si>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</si>
  <si>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</si>
  <si>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</si>
  <si>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</si>
  <si>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</si>
  <si>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</si>
  <si>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</si>
  <si>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</si>
  <si>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</si>
  <si>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</si>
  <si>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</si>
  <si>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</si>
  <si>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</si>
  <si>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</si>
  <si>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</si>
  <si>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</si>
  <si>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</si>
  <si>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</si>
  <si>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</si>
  <si>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</si>
  <si>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</si>
  <si>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</si>
  <si>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</si>
  <si>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</si>
  <si>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</si>
  <si>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</si>
  <si>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</si>
  <si>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</si>
  <si>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</si>
  <si>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</si>
  <si>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</si>
  <si>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</si>
  <si>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</si>
  <si>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</si>
  <si>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</si>
  <si>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</si>
  <si>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</si>
  <si>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</si>
  <si>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</si>
  <si>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</si>
  <si>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</si>
  <si>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</si>
  <si>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</si>
  <si>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</si>
  <si>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</si>
  <si>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</si>
  <si>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</si>
  <si>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</si>
  <si>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</si>
  <si>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</si>
  <si>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</si>
  <si>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</si>
  <si>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</si>
  <si>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</si>
  <si>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</si>
  <si>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</si>
  <si>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</si>
  <si>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</si>
  <si>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</si>
  <si>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</si>
  <si>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</si>
  <si>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</si>
  <si>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</si>
  <si>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</si>
  <si>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</si>
  <si>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</si>
  <si>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</si>
  <si>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</si>
  <si>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</si>
  <si>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</si>
  <si>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</si>
  <si>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</si>
  <si>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</si>
  <si>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</si>
  <si>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</si>
  <si>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</si>
  <si>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</si>
  <si>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</si>
  <si>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</si>
  <si>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</si>
  <si>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</si>
  <si>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</si>
  <si>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</si>
  <si>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</si>
  <si>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</si>
  <si>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</si>
  <si>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</si>
  <si>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</si>
  <si>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</si>
  <si>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</si>
  <si>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</si>
  <si>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</si>
  <si>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</si>
  <si>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</si>
  <si>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</si>
  <si>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</si>
  <si>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</si>
  <si>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</si>
  <si>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</si>
  <si>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</si>
  <si>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</si>
  <si>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</si>
  <si>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</si>
  <si>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</si>
  <si>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</si>
  <si>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</si>
  <si>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</si>
  <si>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</si>
  <si>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</si>
  <si>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</si>
  <si>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</si>
  <si>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</si>
  <si>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</si>
  <si>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</si>
  <si>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</si>
  <si>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</si>
  <si>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</si>
  <si>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</si>
  <si>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</si>
  <si>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</si>
  <si>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</si>
  <si>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</si>
  <si>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</si>
  <si>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</si>
  <si>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</si>
  <si>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</si>
  <si>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</si>
  <si>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</si>
  <si>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</si>
  <si>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</si>
  <si>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</si>
  <si>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</si>
  <si>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</si>
  <si>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</si>
  <si>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</si>
  <si>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</si>
  <si>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</si>
  <si>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</si>
  <si>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</si>
  <si>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</si>
  <si>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</si>
  <si>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</si>
  <si>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</si>
  <si>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</si>
  <si>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</si>
  <si>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</si>
  <si>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</si>
  <si>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</si>
  <si>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</si>
  <si>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</si>
  <si>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</si>
  <si>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</si>
  <si>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</si>
  <si>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</si>
  <si>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</si>
  <si>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</si>
  <si>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</si>
  <si>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</si>
  <si>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</si>
  <si>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</si>
  <si>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</si>
  <si>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</si>
  <si>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</si>
  <si>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</si>
  <si>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</si>
  <si>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</si>
  <si>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</si>
  <si>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</si>
  <si>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</si>
  <si>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</si>
  <si>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</si>
  <si>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</si>
  <si>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</si>
  <si>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</si>
  <si>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</si>
  <si>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</si>
  <si>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</si>
  <si>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</si>
  <si>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</si>
  <si>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</si>
  <si>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</si>
  <si>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</si>
  <si>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</si>
  <si>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</si>
  <si>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</si>
  <si>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</si>
  <si>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</si>
  <si>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</si>
  <si>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</si>
  <si>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</si>
  <si>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</si>
  <si>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</si>
  <si>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</si>
  <si>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</si>
  <si>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</si>
  <si>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</si>
  <si>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</si>
  <si>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</si>
  <si>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</si>
  <si>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</si>
  <si>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</si>
  <si>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</si>
  <si>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</si>
  <si>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</si>
  <si>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</si>
  <si>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</si>
  <si>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</si>
  <si>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</si>
  <si>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</si>
  <si>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</si>
  <si>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</si>
  <si>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</si>
  <si>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</si>
  <si>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</si>
  <si>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</si>
  <si>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</si>
  <si>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</si>
  <si>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</si>
  <si>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</si>
  <si>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</si>
  <si>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</si>
  <si>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</si>
  <si>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</si>
  <si>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</si>
  <si>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</si>
  <si>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</si>
  <si>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</si>
  <si>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</si>
  <si>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</si>
  <si>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</si>
  <si>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</si>
  <si>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</si>
  <si>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</si>
  <si>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</si>
  <si>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</si>
  <si>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</si>
  <si>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</si>
  <si>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</si>
  <si>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</si>
  <si>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</si>
  <si>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</si>
  <si>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</si>
  <si>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</si>
  <si>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</si>
  <si>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</si>
  <si>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</si>
  <si>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</si>
  <si>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</si>
  <si>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</si>
  <si>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</si>
  <si>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</si>
  <si>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</si>
  <si>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</si>
  <si>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</si>
  <si>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</si>
  <si>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</si>
  <si>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</si>
  <si>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</si>
  <si>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</si>
  <si>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</si>
  <si>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</si>
  <si>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</si>
  <si>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</si>
  <si>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</si>
  <si>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</si>
  <si>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</si>
  <si>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</si>
  <si>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</si>
  <si>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</si>
  <si>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</si>
  <si>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</si>
  <si>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</si>
  <si>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</si>
  <si>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</si>
  <si>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</si>
  <si>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</si>
  <si>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</si>
  <si>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</si>
  <si>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</si>
  <si>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</si>
  <si>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</si>
  <si>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</si>
  <si>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</si>
  <si>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</si>
  <si>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</si>
  <si>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</si>
  <si>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</si>
  <si>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</si>
  <si>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</si>
  <si>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</si>
  <si>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</si>
  <si>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</si>
  <si>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</si>
  <si>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</si>
  <si>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</si>
  <si>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</si>
  <si>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</si>
  <si>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</si>
  <si>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</si>
  <si>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</si>
  <si>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</si>
  <si>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</si>
  <si>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</si>
  <si>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</si>
  <si>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</si>
  <si>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</si>
  <si>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</si>
  <si>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</si>
  <si>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</si>
  <si>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</si>
  <si>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</si>
  <si>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</si>
  <si>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</si>
  <si>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</si>
  <si>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</si>
  <si>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</si>
  <si>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</si>
  <si>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</si>
  <si>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</si>
  <si>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</si>
  <si>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</si>
  <si>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</si>
  <si>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</si>
  <si>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</si>
  <si>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</si>
  <si>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</si>
  <si>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</si>
  <si>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</si>
  <si>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</si>
  <si>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</si>
  <si>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</si>
  <si>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</si>
  <si>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</si>
  <si>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</si>
  <si>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</si>
  <si>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</si>
  <si>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</si>
  <si>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</si>
  <si>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</si>
  <si>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</si>
  <si>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</si>
  <si>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</si>
  <si>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</si>
  <si>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</si>
  <si>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</si>
  <si>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</si>
  <si>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</si>
  <si>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</si>
  <si>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</si>
  <si>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</si>
  <si>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</si>
  <si>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</si>
  <si>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</si>
  <si>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</si>
  <si>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</si>
  <si>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</si>
  <si>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</si>
  <si>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</si>
  <si>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</si>
  <si>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</si>
  <si>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</si>
  <si>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</si>
  <si>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</si>
  <si>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</si>
  <si>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</si>
  <si>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</si>
  <si>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</si>
  <si>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</si>
  <si>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</si>
  <si>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</si>
  <si>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</si>
  <si>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</si>
  <si>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</si>
  <si>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</si>
  <si>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</si>
  <si>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</si>
  <si>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</si>
  <si>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</si>
  <si>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</si>
  <si>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</si>
  <si>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</si>
  <si>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</si>
  <si>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</si>
  <si>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</si>
  <si>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</si>
  <si>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</si>
  <si>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</si>
  <si>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</si>
  <si>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</si>
  <si>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</si>
  <si>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</si>
  <si>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</si>
  <si>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</si>
  <si>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</si>
  <si>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</si>
  <si>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</si>
  <si>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</si>
  <si>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</si>
  <si>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</si>
  <si>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</si>
  <si>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</si>
  <si>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</si>
  <si>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</si>
  <si>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</si>
  <si>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</si>
  <si>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</si>
  <si>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</si>
  <si>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</si>
  <si>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</si>
  <si>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</si>
  <si>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</si>
  <si>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</si>
  <si>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</si>
  <si>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</si>
  <si>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</si>
  <si>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</si>
  <si>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</si>
  <si>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</si>
  <si>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</si>
  <si>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</si>
  <si>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</si>
  <si>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</si>
  <si>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</si>
  <si>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</si>
  <si>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</si>
  <si>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</si>
  <si>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</si>
  <si>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</si>
  <si>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</si>
  <si>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</si>
  <si>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</si>
  <si>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</si>
  <si>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</si>
  <si>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</si>
  <si>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</si>
  <si>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</si>
  <si>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</si>
  <si>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</si>
  <si>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</si>
  <si>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</si>
  <si>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</si>
  <si>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</si>
  <si>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</si>
  <si>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</si>
  <si>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</si>
  <si>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</si>
  <si>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</si>
  <si>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</si>
  <si>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</si>
  <si>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</si>
  <si>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</si>
  <si>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</si>
  <si>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</si>
  <si>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</si>
  <si>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</si>
  <si>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</si>
  <si>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</si>
  <si>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</si>
  <si>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</si>
  <si>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</si>
  <si>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</si>
  <si>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</si>
  <si>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</si>
  <si>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</si>
  <si>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</si>
  <si>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</si>
  <si>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</si>
  <si>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</si>
  <si>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</si>
  <si>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</si>
  <si>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</si>
  <si>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</si>
  <si>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</si>
  <si>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</si>
  <si>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</si>
  <si>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</si>
  <si>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</si>
  <si>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</si>
  <si>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</si>
  <si>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</si>
  <si>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</si>
  <si>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</si>
  <si>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</si>
  <si>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</si>
  <si>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</si>
  <si>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</si>
  <si>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</si>
  <si>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</si>
  <si>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</si>
  <si>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</si>
  <si>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</si>
  <si>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</si>
  <si>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</si>
  <si>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</si>
  <si>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</si>
  <si>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</si>
  <si>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</si>
  <si>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</si>
  <si>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</si>
  <si>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</si>
  <si>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</si>
  <si>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</si>
  <si>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</si>
  <si>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</si>
  <si>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</si>
  <si>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</si>
  <si>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</si>
  <si>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</si>
  <si>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</si>
  <si>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</si>
  <si>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</si>
  <si>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</si>
  <si>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</si>
  <si>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</si>
  <si>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</si>
  <si>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</si>
  <si>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</si>
  <si>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</si>
  <si>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</si>
  <si>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</si>
  <si>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</si>
  <si>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</si>
  <si>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</si>
  <si>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</si>
  <si>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</si>
  <si>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</si>
  <si>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</si>
  <si>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</si>
  <si>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</si>
  <si>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</si>
  <si>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</si>
  <si>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</si>
  <si>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</si>
  <si>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</si>
  <si>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</si>
  <si>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</si>
  <si>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</si>
  <si>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</si>
  <si>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</si>
  <si>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</si>
  <si>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</si>
  <si>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</si>
  <si>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</si>
  <si>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</si>
  <si>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</si>
  <si>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</si>
  <si>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</si>
  <si>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</si>
  <si>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</si>
  <si>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</si>
  <si>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</si>
  <si>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</si>
  <si>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</si>
  <si>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</si>
  <si>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</si>
  <si>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</si>
  <si>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</si>
  <si>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</si>
  <si>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</si>
  <si>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</si>
  <si>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</si>
  <si>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</si>
  <si>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</si>
  <si>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</si>
  <si>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</si>
  <si>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</si>
  <si>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</si>
  <si>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</si>
  <si>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</si>
  <si>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</si>
  <si>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</si>
  <si>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</si>
  <si>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</si>
  <si>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</si>
  <si>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</si>
  <si>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</si>
  <si>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</si>
  <si>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</si>
  <si>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</si>
  <si>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</si>
  <si>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</si>
  <si>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</si>
  <si>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</si>
  <si>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</si>
  <si>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</si>
  <si>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</si>
  <si>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</si>
  <si>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</si>
  <si>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</si>
  <si>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</si>
  <si>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</si>
  <si>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</si>
  <si>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</si>
  <si>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</si>
  <si>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</si>
  <si>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</si>
  <si>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</si>
  <si>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</si>
  <si>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</si>
  <si>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</si>
  <si>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</si>
  <si>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</si>
  <si>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</si>
  <si>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</si>
  <si>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</si>
  <si>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</si>
  <si>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</si>
  <si>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</si>
  <si>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</si>
  <si>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</si>
  <si>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</si>
  <si>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</si>
  <si>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</si>
  <si>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</si>
  <si>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</si>
  <si>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</si>
  <si>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</si>
  <si>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</si>
  <si>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</si>
  <si>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</si>
  <si>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</si>
  <si>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</si>
  <si>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</si>
  <si>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</si>
  <si>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</si>
  <si>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</si>
  <si>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</si>
  <si>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</si>
  <si>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</si>
  <si>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</si>
  <si>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</si>
  <si>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</si>
  <si>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</si>
  <si>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</si>
  <si>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</si>
  <si>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</si>
  <si>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</si>
  <si>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</si>
  <si>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</si>
  <si>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</si>
  <si>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</si>
  <si>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</si>
  <si>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</si>
  <si>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</si>
  <si>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</si>
  <si>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</si>
  <si>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</si>
  <si>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</si>
  <si>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</si>
  <si>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</si>
  <si>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</si>
  <si>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</si>
  <si>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</si>
  <si>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</si>
  <si>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</si>
  <si>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</si>
  <si>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</si>
  <si>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</si>
  <si>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</si>
  <si>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</si>
  <si>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</si>
  <si>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</si>
  <si>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</si>
  <si>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</si>
  <si>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</si>
  <si>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</si>
  <si>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</si>
  <si>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</si>
  <si>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</si>
  <si>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</si>
  <si>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</si>
  <si>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</si>
  <si>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</si>
  <si>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</si>
  <si>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</si>
  <si>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</si>
  <si>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</si>
  <si>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</si>
  <si>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</si>
  <si>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</si>
  <si>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</si>
  <si>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</si>
  <si>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</si>
  <si>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</si>
  <si>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</si>
  <si>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</si>
  <si>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</si>
  <si>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</si>
  <si>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</si>
  <si>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</si>
  <si>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</si>
  <si>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</si>
  <si>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</si>
  <si>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</si>
  <si>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</si>
  <si>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</si>
  <si>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</si>
  <si>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</si>
  <si>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</si>
  <si>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</si>
  <si>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</si>
  <si>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</si>
  <si>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</si>
  <si>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</si>
  <si>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</si>
  <si>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</si>
  <si>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</si>
  <si>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</si>
  <si>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</si>
  <si>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</si>
  <si>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</si>
  <si>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</si>
  <si>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</si>
  <si>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</si>
  <si>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</si>
  <si>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</si>
  <si>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</si>
  <si>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</si>
  <si>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</si>
  <si>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</si>
  <si>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</si>
  <si>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</si>
  <si>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</si>
  <si>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</si>
  <si>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</si>
  <si>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</si>
  <si>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</si>
  <si>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</si>
  <si>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</si>
  <si>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</si>
  <si>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</si>
  <si>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</si>
  <si>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</si>
  <si>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</si>
  <si>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</si>
  <si>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</si>
  <si>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</si>
  <si>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</si>
  <si>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</si>
  <si>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</si>
  <si>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</si>
  <si>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</si>
  <si>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</si>
  <si>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</si>
  <si>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</si>
  <si>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</si>
  <si>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</si>
  <si>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</si>
  <si>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</si>
  <si>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</si>
  <si>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</si>
  <si>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</si>
  <si>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</si>
  <si>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</si>
  <si>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</si>
  <si>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</si>
  <si>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</si>
  <si>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</si>
  <si>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</si>
  <si>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</si>
  <si>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</si>
  <si>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</si>
  <si>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</si>
  <si>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</si>
  <si>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</si>
  <si>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</si>
  <si>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</si>
  <si>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</si>
  <si>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</si>
  <si>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</si>
  <si>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</si>
  <si>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</si>
  <si>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</si>
  <si>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</si>
  <si>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</si>
  <si>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</si>
  <si>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</si>
  <si>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</si>
  <si>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</si>
  <si>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</si>
  <si>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</si>
  <si>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</si>
  <si>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</si>
  <si>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</si>
  <si>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</si>
  <si>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</si>
  <si>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</si>
  <si>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</si>
  <si>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</si>
  <si>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</si>
  <si>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</si>
  <si>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</si>
  <si>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</si>
  <si>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</si>
  <si>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</si>
  <si>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</si>
  <si>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</si>
  <si>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</si>
  <si>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</si>
  <si>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</si>
  <si>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</si>
  <si>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</si>
  <si>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</si>
  <si>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</si>
  <si>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</si>
  <si>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</si>
  <si>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</si>
  <si>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</si>
  <si>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</si>
  <si>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</si>
  <si>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</si>
  <si>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</si>
  <si>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</si>
  <si>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</si>
  <si>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</si>
  <si>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</si>
  <si>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</si>
  <si>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</si>
  <si>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</si>
  <si>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</si>
  <si>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</si>
  <si>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</si>
  <si>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</si>
  <si>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</si>
  <si>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</si>
  <si>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</si>
  <si>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</si>
  <si>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</si>
  <si>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</si>
  <si>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</si>
  <si>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</si>
  <si>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</si>
  <si>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</si>
  <si>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</si>
  <si>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</si>
  <si>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</si>
  <si>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</si>
  <si>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</si>
  <si>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</si>
  <si>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</si>
  <si>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</si>
  <si>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</si>
  <si>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</si>
  <si>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</si>
  <si>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</si>
  <si>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</si>
  <si>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</si>
  <si>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</si>
  <si>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</si>
  <si>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</si>
  <si>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</si>
  <si>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</si>
  <si>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</si>
  <si>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</si>
  <si>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</si>
  <si>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</si>
  <si>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</si>
  <si>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</si>
  <si>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</si>
  <si>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</si>
  <si>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</si>
  <si>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</si>
  <si>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</si>
  <si>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</si>
  <si>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</si>
  <si>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</si>
  <si>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</si>
  <si>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</si>
  <si>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</si>
  <si>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</si>
  <si>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</si>
  <si>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</si>
  <si>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</si>
  <si>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</si>
  <si>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</si>
  <si>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</si>
  <si>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</si>
  <si>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</si>
  <si>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</si>
  <si>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</si>
  <si>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</si>
  <si>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</si>
  <si>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</si>
  <si>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</si>
  <si>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</si>
  <si>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</si>
  <si>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</si>
  <si>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</si>
  <si>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</si>
  <si>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</si>
  <si>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</si>
  <si>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</si>
  <si>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</si>
  <si>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</si>
  <si>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</si>
  <si>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</si>
  <si>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</si>
  <si>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</si>
  <si>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</si>
  <si>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</si>
  <si>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</si>
  <si>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</si>
  <si>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</si>
  <si>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</si>
  <si>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</si>
  <si>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</si>
  <si>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</si>
  <si>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</si>
  <si>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</si>
  <si>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</si>
  <si>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</si>
  <si>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</si>
  <si>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</si>
  <si>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</si>
  <si>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</si>
  <si>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</si>
  <si>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</si>
  <si>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</si>
  <si>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</si>
  <si>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</si>
  <si>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</si>
  <si>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</si>
  <si>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</si>
  <si>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</si>
  <si>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</si>
  <si>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</si>
  <si>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</si>
  <si>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</si>
  <si>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</si>
  <si>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</si>
  <si>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</si>
  <si>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</si>
  <si>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</si>
  <si>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</si>
  <si>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</si>
  <si>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</si>
  <si>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</si>
  <si>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</si>
  <si>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</si>
  <si>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</si>
  <si>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</si>
  <si>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</si>
  <si>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</si>
  <si>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</si>
  <si>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</si>
  <si>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</si>
  <si>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</si>
  <si>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</si>
  <si>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</si>
  <si>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</si>
  <si>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</si>
  <si>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</si>
  <si>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</si>
  <si>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</si>
  <si>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</si>
  <si>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</si>
  <si>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</si>
  <si>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</si>
  <si>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</si>
  <si>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</si>
  <si>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</si>
  <si>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</si>
  <si>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</si>
  <si>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</si>
  <si>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</si>
  <si>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</si>
  <si>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</si>
  <si>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</si>
  <si>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</si>
  <si>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</si>
  <si>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</si>
  <si>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</si>
  <si>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</si>
  <si>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</si>
  <si>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</si>
  <si>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</si>
  <si>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</si>
  <si>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</si>
  <si>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</si>
  <si>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</si>
  <si>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</si>
  <si>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</si>
  <si>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</si>
  <si>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</si>
  <si>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</si>
  <si>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</si>
  <si>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</si>
  <si>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</si>
  <si>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</si>
  <si>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</si>
  <si>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</si>
  <si>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</si>
  <si>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</si>
  <si>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</si>
  <si>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</si>
  <si>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</si>
  <si>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</si>
  <si>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</si>
  <si>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</si>
  <si>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</si>
  <si>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</si>
  <si>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</si>
  <si>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</si>
  <si>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</si>
  <si>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</si>
  <si>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</si>
  <si>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</si>
  <si>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</si>
  <si>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</si>
  <si>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</si>
  <si>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</si>
  <si>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</si>
  <si>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</si>
  <si>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</si>
  <si>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</si>
  <si>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</si>
  <si>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</si>
  <si>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</si>
  <si>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</si>
  <si>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</si>
  <si>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</si>
  <si>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</si>
  <si>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</si>
  <si>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</si>
  <si>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</si>
  <si>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</si>
  <si>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</si>
  <si>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</si>
  <si>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</si>
  <si>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</si>
  <si>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</si>
  <si>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</si>
  <si>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</si>
  <si>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</si>
  <si>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</si>
  <si>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</si>
  <si>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</si>
  <si>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</si>
  <si>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</si>
  <si>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</si>
  <si>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</si>
  <si>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</si>
  <si>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</si>
  <si>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</si>
  <si>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</si>
  <si>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</si>
  <si>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</si>
  <si>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</si>
  <si>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</si>
  <si>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</si>
  <si>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</si>
  <si>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</si>
  <si>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</si>
  <si>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</si>
  <si>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</si>
  <si>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</si>
  <si>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</si>
  <si>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</si>
  <si>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</si>
  <si>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</si>
  <si>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</si>
  <si>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</si>
  <si>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</si>
  <si>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</si>
  <si>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</si>
  <si>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</si>
  <si>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</si>
  <si>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</si>
  <si>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</si>
  <si>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</si>
  <si>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</si>
  <si>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</si>
  <si>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</si>
  <si>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</si>
  <si>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</si>
  <si>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</si>
  <si>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</si>
  <si>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</si>
  <si>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</si>
  <si>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</si>
  <si>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</si>
  <si>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</si>
  <si>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</si>
  <si>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</si>
  <si>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</si>
  <si>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</si>
  <si>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</si>
  <si>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</si>
  <si>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</si>
  <si>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</si>
  <si>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</si>
  <si>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</si>
  <si>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</si>
  <si>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</si>
  <si>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</si>
  <si>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</si>
  <si>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</si>
  <si>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</si>
  <si>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</si>
  <si>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</si>
  <si>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</si>
  <si>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</si>
  <si>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</si>
  <si>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</si>
  <si>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</si>
  <si>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</si>
  <si>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</si>
  <si>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</si>
  <si>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</si>
  <si>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</si>
  <si>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</si>
  <si>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</si>
  <si>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</si>
  <si>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</si>
  <si>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</si>
  <si>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</si>
  <si>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</si>
  <si>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</si>
  <si>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</si>
  <si>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</si>
  <si>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</si>
  <si>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</si>
  <si>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</si>
  <si>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</si>
  <si>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</si>
  <si>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</si>
  <si>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</si>
  <si>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</si>
  <si>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</si>
  <si>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</si>
  <si>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</si>
  <si>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</si>
  <si>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</si>
  <si>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</si>
  <si>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</si>
  <si>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</si>
  <si>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</si>
  <si>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</si>
  <si>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</si>
  <si>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</si>
  <si>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</si>
  <si>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</si>
  <si>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</si>
  <si>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</si>
  <si>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</si>
  <si>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</si>
  <si>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</si>
  <si>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</si>
  <si>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</si>
  <si>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</si>
  <si>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</si>
  <si>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</si>
  <si>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</si>
  <si>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</si>
  <si>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</si>
  <si>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</si>
  <si>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</si>
  <si>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</si>
  <si>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</si>
  <si>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</si>
  <si>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</si>
  <si>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</si>
  <si>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</si>
  <si>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</si>
  <si>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</si>
  <si>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</si>
  <si>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</si>
  <si>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</si>
  <si>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</si>
  <si>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</si>
  <si>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</si>
  <si>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</si>
  <si>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</si>
  <si>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</si>
  <si>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</si>
  <si>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</si>
  <si>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</si>
  <si>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</si>
  <si>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</si>
  <si>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</si>
  <si>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</si>
  <si>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</si>
  <si>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</si>
  <si>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</si>
  <si>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</si>
  <si>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</si>
  <si>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</si>
  <si>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</si>
  <si>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</si>
  <si>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</si>
  <si>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</si>
  <si>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</si>
  <si>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</si>
  <si>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</si>
  <si>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</si>
  <si>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</si>
  <si>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</si>
  <si>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</si>
  <si>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</si>
  <si>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</si>
  <si>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</si>
  <si>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</si>
  <si>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</si>
  <si>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</si>
  <si>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</si>
  <si>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</si>
  <si>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</si>
  <si>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</si>
  <si>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</si>
  <si>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</si>
  <si>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</si>
  <si>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</si>
  <si>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</si>
  <si>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</si>
  <si>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</si>
  <si>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</si>
  <si>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</si>
  <si>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</si>
  <si>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</si>
  <si>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</si>
  <si>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</si>
  <si>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</si>
  <si>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</si>
  <si>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</si>
  <si>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</si>
  <si>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</si>
  <si>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</si>
  <si>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</si>
  <si>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</si>
  <si>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</si>
  <si>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</si>
  <si>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</si>
  <si>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</si>
  <si>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</si>
  <si>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</si>
  <si>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</si>
  <si>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</si>
  <si>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</si>
  <si>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</si>
  <si>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</si>
  <si>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</si>
  <si>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</si>
  <si>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</si>
  <si>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</si>
  <si>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</si>
  <si>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</si>
  <si>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</si>
  <si>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</si>
  <si>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</si>
  <si>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</si>
  <si>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</si>
  <si>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</si>
  <si>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</si>
  <si>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</si>
  <si>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</si>
  <si>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</si>
  <si>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</si>
  <si>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</si>
  <si>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</si>
  <si>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</si>
  <si>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</si>
  <si>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</si>
  <si>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</si>
  <si>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</si>
  <si>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</si>
  <si>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</si>
  <si>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</si>
  <si>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</si>
  <si>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</si>
  <si>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</si>
  <si>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</si>
  <si>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</si>
  <si>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</si>
  <si>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</si>
  <si>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</si>
  <si>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</si>
  <si>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</si>
  <si>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</si>
  <si>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</si>
  <si>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</si>
  <si>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</si>
  <si>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</si>
  <si>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</si>
  <si>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</si>
  <si>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</si>
  <si>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</si>
  <si>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</si>
  <si>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</si>
  <si>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</si>
  <si>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</si>
  <si>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</si>
  <si>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</si>
  <si>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</si>
  <si>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</si>
  <si>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</si>
  <si>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</si>
  <si>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</si>
  <si>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</si>
  <si>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</si>
  <si>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</si>
  <si>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</si>
  <si>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</si>
  <si>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</si>
  <si>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</si>
  <si>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</si>
  <si>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</si>
  <si>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</si>
  <si>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</si>
  <si>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</si>
  <si>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</si>
  <si>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</si>
  <si>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</si>
  <si>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</si>
  <si>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</si>
  <si>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</si>
  <si>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</si>
  <si>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</si>
  <si>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</si>
  <si>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</si>
  <si>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</si>
  <si>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</si>
  <si>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</si>
  <si>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</si>
  <si>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</si>
  <si>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</si>
  <si>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</si>
  <si>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</si>
  <si>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</si>
  <si>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</si>
  <si>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</si>
  <si>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</si>
  <si>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</si>
  <si>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</si>
  <si>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</si>
  <si>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</si>
  <si>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</si>
  <si>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</si>
  <si>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</si>
  <si>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</si>
  <si>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</si>
  <si>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</si>
  <si>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</si>
  <si>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</si>
  <si>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</si>
  <si>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</si>
  <si>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</si>
  <si>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</si>
  <si>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</si>
  <si>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</si>
  <si>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</si>
  <si>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</si>
  <si>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</si>
  <si>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</si>
  <si>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</si>
  <si>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</si>
  <si>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</si>
  <si>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</si>
  <si>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</si>
  <si>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</si>
  <si>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</si>
  <si>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</si>
  <si>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</si>
  <si>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</si>
  <si>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</si>
  <si>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</si>
  <si>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</si>
  <si>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</si>
  <si>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</si>
  <si>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</si>
  <si>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</si>
  <si>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</si>
  <si>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</si>
  <si>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</si>
  <si>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</si>
  <si>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</si>
  <si>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</si>
  <si>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</si>
  <si>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</si>
  <si>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</si>
  <si>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</si>
  <si>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</si>
  <si>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</si>
  <si>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</si>
  <si>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</si>
  <si>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</si>
  <si>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</si>
  <si>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</si>
  <si>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</si>
  <si>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</si>
  <si>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</si>
  <si>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</si>
  <si>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</si>
  <si>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</si>
  <si>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</si>
  <si>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</si>
  <si>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</si>
  <si>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</si>
  <si>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</si>
  <si>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</si>
  <si>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</si>
  <si>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</si>
  <si>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</si>
  <si>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</si>
  <si>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</si>
  <si>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</si>
  <si>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</si>
  <si>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</si>
  <si>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</si>
  <si>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</si>
  <si>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</si>
  <si>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</si>
  <si>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</si>
  <si>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</si>
  <si>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</si>
  <si>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</si>
  <si>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</si>
  <si>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</si>
  <si>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</si>
  <si>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</si>
  <si>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</si>
  <si>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</si>
  <si>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</si>
  <si>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</si>
  <si>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</si>
  <si>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</si>
  <si>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</si>
  <si>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</si>
  <si>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</si>
  <si>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</si>
  <si>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</si>
  <si>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</si>
  <si>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</si>
  <si>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</si>
  <si>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</si>
  <si>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</si>
  <si>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</si>
  <si>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</si>
  <si>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</si>
  <si>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</si>
  <si>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</si>
  <si>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</si>
  <si>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</si>
  <si>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</si>
  <si>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</si>
  <si>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</si>
  <si>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</si>
  <si>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</si>
  <si>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</si>
  <si>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</si>
  <si>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</si>
  <si>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</si>
  <si>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</si>
  <si>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</si>
  <si>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</si>
  <si>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</si>
  <si>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</si>
  <si>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</si>
  <si>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</si>
  <si>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</si>
  <si>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</si>
  <si>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</si>
  <si>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</si>
  <si>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</si>
  <si>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</si>
  <si>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</si>
  <si>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</si>
  <si>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</si>
  <si>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</si>
  <si>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</si>
  <si>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</si>
  <si>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</si>
  <si>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</si>
  <si>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</si>
  <si>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</si>
  <si>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</si>
  <si>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</si>
  <si>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</si>
  <si>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</si>
  <si>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</si>
  <si>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</si>
  <si>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</si>
  <si>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</si>
  <si>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</si>
  <si>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</si>
  <si>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</si>
  <si>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</si>
  <si>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</si>
  <si>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</si>
  <si>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</si>
  <si>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</si>
  <si>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</si>
  <si>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</si>
  <si>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</si>
  <si>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</si>
  <si>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</si>
  <si>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</si>
  <si>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</si>
  <si>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</si>
  <si>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</si>
  <si>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</si>
  <si>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</si>
  <si>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</si>
  <si>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</si>
  <si>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</si>
  <si>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</si>
  <si>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</si>
  <si>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</si>
  <si>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</si>
  <si>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</si>
  <si>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</si>
  <si>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</si>
  <si>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</si>
  <si>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</si>
  <si>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</si>
  <si>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</si>
  <si>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</si>
  <si>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</si>
  <si>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</si>
  <si>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</si>
  <si>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</si>
  <si>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</si>
  <si>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</si>
  <si>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</si>
  <si>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</si>
  <si>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</si>
  <si>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</si>
  <si>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</si>
  <si>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</si>
  <si>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</si>
  <si>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</si>
  <si>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</si>
  <si>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</si>
  <si>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</si>
  <si>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</si>
  <si>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</si>
  <si>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</si>
  <si>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</si>
  <si>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</si>
  <si>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</si>
  <si>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</si>
  <si>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</si>
  <si>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</si>
  <si>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</si>
  <si>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</si>
  <si>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</si>
  <si>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</si>
  <si>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</si>
  <si>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</si>
  <si>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</si>
  <si>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</si>
  <si>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</si>
  <si>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</si>
  <si>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</si>
  <si>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</si>
  <si>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</si>
  <si>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</si>
  <si>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</si>
  <si>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</si>
  <si>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</si>
  <si>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</si>
  <si>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</si>
  <si>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</si>
  <si>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</si>
  <si>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</si>
  <si>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</si>
  <si>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</si>
  <si>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</si>
  <si>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</si>
  <si>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</si>
  <si>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</si>
  <si>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</si>
  <si>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</si>
  <si>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</si>
  <si>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</si>
  <si>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</si>
  <si>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</si>
  <si>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</si>
  <si>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</si>
  <si>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</si>
  <si>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</si>
  <si>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</si>
  <si>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</si>
  <si>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</si>
  <si>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</si>
  <si>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</si>
  <si>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</si>
  <si>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</si>
  <si>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</si>
  <si>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</si>
  <si>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</si>
  <si>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</si>
  <si>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</si>
  <si>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</si>
  <si>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</si>
  <si>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</si>
  <si>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</si>
  <si>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</si>
  <si>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</si>
  <si>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</si>
  <si>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</si>
  <si>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</si>
  <si>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</si>
  <si>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</si>
  <si>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</si>
  <si>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</si>
  <si>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</si>
  <si>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</si>
  <si>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</si>
  <si>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</si>
  <si>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</si>
  <si>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</si>
  <si>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</si>
  <si>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</si>
  <si>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</si>
  <si>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</si>
  <si>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</si>
  <si>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</si>
  <si>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</si>
  <si>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</si>
  <si>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</si>
  <si>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</si>
  <si>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</si>
  <si>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</si>
  <si>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</si>
  <si>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</si>
  <si>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</si>
  <si>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</si>
  <si>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</si>
  <si>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</si>
  <si>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</si>
  <si>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</si>
  <si>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</si>
  <si>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</si>
  <si>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</si>
  <si>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</si>
  <si>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</si>
  <si>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</si>
  <si>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</si>
  <si>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</si>
  <si>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</si>
  <si>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</si>
  <si>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</si>
  <si>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</si>
  <si>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</si>
  <si>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</si>
  <si>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</si>
  <si>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</si>
  <si>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</si>
  <si>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</si>
  <si>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</si>
  <si>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</si>
  <si>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</si>
  <si>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</si>
  <si>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</si>
  <si>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</si>
  <si>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</si>
  <si>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</si>
  <si>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</si>
  <si>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</si>
  <si>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</si>
  <si>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</si>
  <si>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</si>
  <si>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</si>
  <si>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</si>
  <si>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</si>
  <si>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</si>
  <si>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</si>
  <si>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</si>
  <si>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</si>
  <si>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</si>
  <si>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</si>
  <si>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</si>
  <si>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</si>
  <si>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</si>
  <si>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</si>
  <si>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</si>
  <si>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</si>
  <si>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</si>
  <si>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</si>
  <si>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</si>
  <si>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</si>
  <si>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</si>
  <si>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</si>
  <si>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</si>
  <si>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</si>
  <si>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</si>
  <si>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</si>
  <si>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</si>
  <si>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</si>
  <si>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</si>
  <si>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</si>
  <si>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</si>
  <si>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</si>
  <si>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</si>
  <si>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</si>
  <si>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</si>
  <si>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</si>
  <si>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</si>
  <si>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</si>
  <si>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</si>
  <si>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</si>
  <si>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</si>
  <si>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</si>
  <si>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</si>
  <si>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</si>
  <si>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</si>
  <si>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</si>
  <si>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</si>
  <si>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</si>
  <si>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</si>
  <si>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</si>
  <si>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</si>
  <si>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</si>
  <si>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</si>
  <si>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</si>
  <si>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</si>
  <si>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</si>
  <si>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</si>
  <si>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</si>
  <si>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</si>
  <si>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</si>
  <si>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</si>
  <si>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</si>
  <si>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</si>
  <si>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</si>
  <si>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</si>
  <si>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</si>
  <si>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</si>
  <si>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</si>
  <si>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</si>
  <si>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</si>
  <si>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</si>
  <si>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</si>
  <si>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</si>
  <si>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</si>
  <si>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</si>
  <si>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</si>
  <si>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</si>
  <si>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</si>
  <si>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</si>
  <si>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</si>
  <si>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</si>
  <si>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</si>
  <si>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</si>
  <si>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</si>
  <si>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</si>
  <si>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</si>
  <si>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</si>
  <si>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</si>
  <si>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</si>
  <si>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</si>
  <si>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</si>
  <si>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</si>
  <si>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</si>
  <si>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</si>
  <si>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</si>
  <si>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</si>
  <si>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</si>
  <si>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</si>
  <si>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</si>
  <si>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</si>
  <si>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</si>
  <si>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</si>
  <si>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</si>
  <si>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</si>
  <si>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</si>
  <si>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</si>
  <si>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</si>
  <si>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</si>
  <si>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</si>
  <si>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</si>
  <si>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</si>
  <si>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</si>
  <si>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</si>
  <si>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</si>
  <si>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</si>
  <si>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</si>
  <si>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</si>
  <si>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</si>
  <si>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</si>
  <si>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</si>
  <si>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</si>
  <si>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</si>
  <si>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</si>
  <si>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</si>
  <si>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</si>
  <si>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</si>
  <si>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</si>
  <si>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</si>
  <si>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</si>
  <si>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</si>
  <si>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</si>
  <si>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</si>
  <si>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</si>
  <si>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</si>
  <si>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</si>
  <si>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</si>
  <si>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</si>
  <si>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</si>
  <si>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</si>
  <si>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</si>
  <si>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</si>
  <si>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</si>
  <si>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</si>
  <si>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</si>
  <si>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</si>
  <si>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</si>
  <si>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</si>
  <si>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</si>
  <si>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</si>
  <si>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</si>
  <si>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</si>
  <si>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</si>
  <si>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</si>
  <si>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</si>
  <si>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</si>
  <si>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</si>
  <si>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</si>
  <si>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</si>
  <si>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</si>
  <si>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</si>
  <si>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</si>
  <si>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</si>
  <si>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</si>
  <si>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</si>
  <si>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</si>
  <si>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</si>
  <si>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</si>
  <si>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</si>
  <si>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</si>
  <si>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</si>
  <si>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</si>
  <si>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</si>
  <si>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</si>
  <si>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</si>
  <si>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</si>
  <si>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</si>
  <si>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</si>
  <si>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</si>
  <si>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</si>
  <si>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</si>
  <si>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</si>
  <si>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</si>
  <si>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</si>
  <si>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</si>
  <si>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</si>
  <si>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</si>
  <si>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</si>
  <si>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</si>
  <si>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</si>
  <si>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</si>
  <si>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</si>
  <si>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</si>
  <si>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</si>
  <si>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</si>
  <si>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</si>
  <si>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</si>
  <si>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</si>
  <si>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</si>
  <si>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</si>
  <si>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</si>
  <si>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</si>
  <si>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</si>
  <si>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</si>
  <si>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</si>
  <si>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</si>
  <si>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</si>
  <si>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</si>
  <si>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</si>
  <si>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</si>
  <si>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</si>
  <si>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</si>
  <si>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</si>
  <si>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</si>
  <si>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</si>
  <si>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</si>
  <si>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</si>
  <si>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</si>
  <si>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</si>
  <si>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</si>
  <si>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</si>
  <si>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</si>
  <si>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</si>
  <si>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</si>
  <si>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</si>
  <si>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</si>
  <si>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</si>
  <si>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</si>
  <si>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</si>
  <si>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</si>
  <si>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</si>
  <si>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</si>
  <si>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</si>
  <si>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</si>
  <si>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</si>
  <si>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</si>
  <si>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</si>
  <si>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</si>
  <si>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</si>
  <si>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</si>
  <si>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</si>
  <si>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</si>
  <si>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</si>
  <si>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</si>
  <si>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</si>
  <si>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</si>
  <si>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</si>
  <si>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</si>
  <si>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</si>
  <si>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</si>
  <si>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</si>
  <si>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</si>
  <si>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</si>
  <si>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</si>
  <si>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</si>
  <si>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</si>
  <si>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</si>
  <si>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</si>
  <si>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</si>
  <si>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</si>
  <si>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</si>
  <si>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</si>
  <si>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</si>
  <si>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</si>
  <si>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</si>
  <si>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</si>
  <si>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</si>
  <si>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</si>
  <si>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</si>
  <si>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</si>
  <si>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</si>
  <si>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</si>
  <si>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</si>
  <si>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</si>
  <si>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</si>
  <si>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</si>
  <si>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</si>
  <si>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</si>
  <si>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</si>
  <si>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</si>
  <si>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</si>
  <si>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</si>
  <si>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</si>
  <si>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</si>
  <si>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</si>
  <si>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</si>
  <si>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</si>
  <si>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</si>
  <si>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</si>
  <si>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</si>
  <si>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</si>
  <si>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</si>
  <si>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</si>
  <si>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</si>
  <si>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</si>
  <si>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</si>
  <si>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</si>
  <si>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</si>
  <si>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</si>
  <si>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</si>
  <si>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</si>
  <si>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</si>
  <si>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</si>
  <si>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</si>
  <si>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</si>
  <si>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</si>
  <si>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</si>
  <si>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</si>
  <si>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</si>
  <si>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</si>
  <si>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</si>
  <si>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</si>
  <si>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</si>
  <si>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</si>
  <si>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</si>
  <si>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</si>
  <si>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</si>
  <si>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</si>
  <si>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</si>
  <si>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</si>
  <si>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</si>
  <si>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</si>
  <si>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</si>
  <si>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</si>
  <si>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</si>
  <si>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</si>
  <si>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</si>
  <si>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</si>
  <si>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</si>
  <si>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</si>
  <si>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</si>
  <si>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</si>
  <si>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</si>
  <si>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</si>
  <si>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</si>
  <si>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</si>
  <si>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</si>
  <si>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</si>
  <si>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</si>
  <si>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</si>
  <si>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</si>
  <si>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</si>
  <si>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</si>
  <si>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</si>
  <si>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</si>
  <si>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</si>
  <si>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</si>
  <si>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</si>
  <si>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</si>
  <si>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</si>
  <si>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</si>
  <si>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</si>
  <si>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</si>
  <si>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</si>
  <si>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</si>
  <si>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</si>
  <si>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</si>
  <si>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</si>
  <si>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</si>
  <si>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</si>
  <si>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</si>
  <si>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</si>
  <si>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</si>
  <si>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</si>
  <si>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</si>
  <si>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</si>
  <si>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</si>
  <si>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</si>
  <si>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</si>
  <si>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</si>
  <si>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</si>
  <si>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</si>
  <si>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</si>
  <si>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</si>
  <si>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</si>
  <si>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</si>
  <si>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</si>
  <si>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</si>
  <si>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</si>
  <si>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</si>
  <si>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</si>
  <si>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</si>
  <si>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</si>
  <si>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</si>
  <si>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</si>
  <si>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</si>
  <si>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</si>
  <si>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</si>
  <si>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</si>
  <si>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</si>
  <si>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</si>
  <si>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</si>
  <si>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</si>
  <si>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</si>
  <si>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</si>
  <si>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</si>
  <si>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</si>
  <si>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</si>
  <si>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</si>
  <si>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</si>
  <si>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</si>
  <si>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</si>
  <si>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</si>
  <si>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</si>
  <si>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</si>
  <si>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</si>
  <si>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</si>
  <si>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</si>
  <si>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</si>
  <si>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</si>
  <si>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</si>
  <si>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</si>
  <si>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</si>
  <si>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</si>
  <si>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</si>
  <si>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</si>
  <si>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</si>
  <si>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</si>
  <si>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</si>
  <si>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</si>
  <si>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</si>
  <si>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</si>
  <si>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</si>
  <si>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</si>
  <si>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</si>
  <si>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</si>
  <si>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</si>
  <si>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</si>
  <si>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</si>
  <si>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</si>
  <si>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</si>
  <si>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</si>
  <si>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</si>
  <si>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</si>
  <si>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</si>
  <si>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</si>
  <si>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</si>
  <si>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</si>
  <si>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</si>
  <si>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</si>
  <si>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</si>
  <si>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</si>
  <si>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</si>
  <si>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</si>
  <si>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</si>
  <si>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</si>
  <si>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</si>
  <si>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</si>
  <si>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</si>
  <si>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</si>
  <si>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</si>
  <si>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</si>
  <si>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</si>
  <si>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</si>
  <si>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</si>
  <si>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</si>
  <si>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</si>
  <si>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</si>
  <si>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</si>
  <si>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</si>
  <si>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</si>
  <si>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</si>
  <si>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</si>
  <si>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</si>
  <si>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</si>
  <si>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</si>
  <si>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</si>
  <si>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</si>
  <si>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</si>
  <si>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</si>
  <si>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</si>
  <si>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</si>
  <si>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</si>
  <si>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</si>
  <si>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</si>
  <si>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</si>
  <si>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</si>
  <si>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</si>
  <si>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</si>
  <si>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</si>
  <si>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</si>
  <si>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</si>
  <si>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</si>
  <si>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</si>
  <si>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</si>
  <si>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</si>
  <si>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</si>
  <si>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</si>
  <si>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</si>
  <si>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</si>
  <si>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</si>
  <si>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</si>
  <si>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</si>
  <si>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</si>
  <si>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</si>
  <si>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</si>
  <si>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</si>
  <si>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</si>
  <si>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</si>
  <si>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</si>
  <si>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</si>
  <si>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</si>
  <si>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</si>
  <si>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</si>
  <si>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</si>
  <si>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</si>
  <si>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</si>
  <si>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</si>
  <si>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</si>
  <si>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</si>
  <si>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</si>
  <si>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</si>
  <si>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</si>
  <si>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</si>
  <si>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</si>
  <si>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</si>
  <si>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</si>
  <si>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</si>
  <si>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</si>
  <si>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</si>
  <si>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</si>
  <si>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</si>
  <si>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</si>
  <si>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</si>
  <si>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</si>
  <si>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</si>
  <si>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</si>
  <si>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</si>
  <si>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</si>
  <si>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</si>
  <si>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</si>
  <si>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</si>
  <si>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</si>
  <si>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</si>
  <si>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</si>
  <si>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</si>
  <si>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</si>
  <si>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</si>
  <si>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</si>
  <si>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</si>
  <si>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</si>
  <si>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</si>
  <si>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</si>
  <si>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</si>
  <si>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</si>
  <si>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</si>
  <si>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</si>
  <si>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</si>
  <si>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</si>
  <si>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</si>
  <si>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</si>
  <si>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</si>
  <si>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</si>
  <si>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</si>
  <si>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</si>
  <si>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</si>
  <si>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</si>
  <si>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</si>
  <si>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</si>
  <si>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</si>
  <si>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</si>
  <si>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</si>
  <si>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</si>
  <si>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</si>
  <si>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</si>
  <si>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</si>
  <si>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</si>
  <si>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</si>
  <si>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</si>
  <si>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</si>
  <si>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</si>
  <si>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</si>
  <si>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</si>
  <si>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</si>
  <si>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</si>
  <si>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</si>
  <si>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</si>
  <si>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</si>
  <si>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</si>
  <si>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</si>
  <si>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</si>
  <si>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</si>
  <si>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</si>
  <si>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</si>
  <si>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</si>
  <si>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</si>
  <si>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</si>
  <si>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</si>
  <si>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</si>
  <si>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</si>
  <si>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</si>
  <si>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</si>
  <si>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</si>
  <si>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</si>
  <si>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</si>
  <si>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</si>
  <si>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</si>
  <si>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</si>
  <si>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</si>
  <si>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</si>
  <si>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</si>
  <si>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</si>
  <si>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</si>
  <si>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</si>
  <si>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</si>
  <si>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</si>
  <si>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</si>
  <si>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</si>
  <si>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</si>
  <si>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</si>
  <si>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</si>
  <si>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</si>
  <si>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</si>
  <si>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</si>
  <si>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</si>
  <si>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</si>
  <si>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</si>
  <si>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</si>
  <si>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</si>
  <si>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</si>
  <si>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</si>
  <si>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</si>
  <si>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</si>
  <si>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</si>
  <si>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</si>
  <si>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</si>
  <si>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</si>
  <si>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</si>
  <si>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</si>
  <si>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</si>
  <si>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</si>
  <si>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</si>
  <si>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</si>
  <si>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</si>
  <si>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</si>
  <si>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</si>
  <si>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</si>
  <si>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</si>
  <si>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</si>
  <si>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</si>
  <si>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</si>
  <si>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</si>
  <si>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</si>
  <si>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</si>
  <si>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</si>
  <si>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</si>
  <si>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</si>
  <si>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</si>
  <si>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</si>
  <si>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</si>
  <si>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</si>
  <si>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</si>
  <si>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</si>
  <si>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</si>
  <si>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</si>
  <si>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</si>
  <si>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</si>
  <si>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</si>
  <si>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</si>
  <si>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</si>
  <si>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</si>
  <si>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</si>
  <si>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</si>
  <si>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</si>
  <si>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</si>
  <si>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</si>
  <si>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</si>
  <si>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</si>
  <si>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</si>
  <si>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</si>
  <si>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</si>
  <si>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</si>
  <si>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</si>
  <si>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</si>
  <si>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</si>
  <si>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</si>
  <si>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</si>
  <si>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</si>
  <si>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</si>
  <si>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</si>
  <si>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</si>
  <si>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</si>
  <si>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</si>
  <si>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</si>
  <si>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</si>
  <si>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</si>
  <si>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</si>
  <si>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</si>
  <si>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</si>
  <si>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</si>
  <si>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</si>
  <si>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</si>
  <si>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</si>
  <si>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</si>
  <si>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</si>
  <si>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</si>
  <si>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</si>
  <si>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</si>
  <si>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</si>
  <si>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</si>
  <si>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</si>
  <si>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</si>
  <si>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</si>
  <si>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</si>
  <si>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</si>
  <si>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</si>
  <si>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</si>
  <si>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</si>
  <si>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</si>
  <si>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</si>
  <si>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</si>
  <si>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</si>
  <si>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</si>
  <si>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</si>
  <si>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</si>
  <si>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</si>
  <si>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</si>
  <si>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</si>
  <si>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</si>
  <si>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</si>
  <si>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</si>
  <si>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</si>
  <si>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</si>
  <si>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</si>
  <si>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</si>
  <si>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</si>
  <si>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</si>
  <si>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</si>
  <si>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</si>
  <si>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</si>
  <si>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</si>
  <si>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</si>
  <si>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</si>
  <si>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</si>
  <si>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</si>
  <si>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</si>
  <si>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</si>
  <si>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</si>
  <si>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</si>
  <si>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</si>
  <si>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</si>
  <si>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</si>
  <si>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</si>
  <si>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</si>
  <si>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</si>
  <si>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</si>
  <si>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</si>
  <si>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</si>
  <si>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</si>
  <si>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</si>
  <si>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</si>
  <si>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</si>
  <si>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</si>
  <si>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</si>
  <si>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</si>
  <si>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</si>
  <si>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</si>
  <si>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</si>
  <si>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</si>
  <si>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</si>
  <si>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</si>
  <si>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</si>
  <si>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</si>
  <si>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</si>
  <si>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</si>
  <si>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</si>
  <si>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</si>
  <si>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</si>
  <si>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</si>
  <si>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</si>
  <si>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</si>
  <si>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</si>
  <si>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</si>
  <si>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</si>
  <si>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</si>
  <si>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</si>
  <si>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</si>
  <si>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</si>
  <si>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</si>
  <si>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</si>
  <si>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</si>
  <si>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</si>
  <si>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</si>
  <si>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</si>
  <si>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</si>
  <si>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</si>
  <si>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</si>
  <si>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</si>
  <si>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</si>
  <si>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</si>
  <si>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</si>
  <si>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</si>
  <si>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</si>
  <si>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</si>
  <si>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</si>
  <si>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</si>
  <si>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</si>
  <si>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</si>
  <si>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</si>
  <si>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</si>
  <si>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</si>
  <si>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</si>
  <si>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</si>
  <si>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</si>
  <si>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</si>
  <si>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</si>
  <si>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</si>
  <si>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</si>
  <si>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</si>
  <si>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</si>
  <si>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</si>
  <si>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</si>
  <si>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</si>
  <si>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</si>
  <si>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</si>
  <si>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</si>
  <si>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</si>
  <si>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</si>
  <si>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</si>
  <si>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</si>
  <si>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</si>
  <si>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</si>
  <si>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</si>
  <si>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</si>
  <si>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</si>
  <si>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</si>
  <si>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</si>
  <si>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</si>
  <si>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</si>
  <si>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</si>
  <si>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</si>
  <si>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</si>
  <si>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</si>
  <si>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</si>
  <si>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</si>
  <si>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</si>
  <si>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</si>
  <si>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</si>
  <si>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</si>
  <si>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</si>
  <si>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</si>
  <si>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</si>
  <si>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</si>
  <si>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</si>
  <si>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</si>
  <si>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</si>
  <si>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</si>
  <si>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</si>
  <si>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</si>
  <si>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</si>
  <si>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</si>
  <si>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</si>
  <si>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</si>
  <si>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</si>
  <si>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</si>
  <si>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</si>
  <si>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</si>
  <si>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</si>
  <si>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</si>
  <si>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</si>
  <si>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</si>
  <si>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</si>
  <si>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</si>
  <si>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</si>
  <si>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</si>
  <si>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</si>
  <si>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</si>
  <si>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</si>
  <si>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</si>
  <si>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</si>
  <si>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</si>
  <si>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</si>
  <si>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</si>
  <si>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</si>
  <si>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</si>
  <si>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</si>
  <si>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</si>
  <si>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</si>
  <si>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</si>
  <si>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</si>
  <si>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</si>
  <si>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</si>
  <si>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</si>
  <si>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</si>
  <si>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</si>
  <si>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</si>
  <si>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</si>
  <si>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</si>
  <si>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</si>
  <si>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</si>
  <si>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</si>
  <si>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</si>
  <si>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</si>
  <si>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</si>
  <si>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</si>
  <si>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</si>
  <si>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</si>
  <si>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</si>
  <si>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</si>
  <si>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</si>
  <si>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</si>
  <si>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</si>
  <si>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</si>
  <si>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</si>
  <si>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</si>
  <si>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</si>
  <si>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</si>
  <si>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</si>
  <si>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</si>
  <si>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</si>
  <si>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</si>
  <si>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</si>
  <si>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</si>
  <si>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</si>
  <si>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</si>
  <si>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</si>
  <si>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</si>
  <si>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</si>
  <si>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</si>
  <si>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</si>
  <si>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</si>
  <si>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</si>
  <si>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</si>
  <si>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</si>
  <si>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</si>
  <si>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</si>
  <si>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</si>
  <si>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</si>
  <si>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</si>
  <si>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</si>
  <si>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</si>
  <si>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</si>
  <si>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</si>
  <si>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</si>
  <si>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</si>
  <si>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</si>
  <si>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</si>
  <si>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</si>
  <si>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</si>
  <si>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</si>
  <si>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</si>
  <si>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</si>
  <si>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</si>
  <si>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</si>
  <si>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</si>
  <si>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</si>
  <si>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</si>
  <si>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</si>
  <si>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</si>
  <si>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</si>
  <si>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</si>
  <si>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</si>
  <si>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</si>
  <si>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</si>
  <si>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</si>
  <si>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</si>
  <si>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</si>
  <si>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</si>
  <si>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</si>
  <si>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</si>
  <si>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</si>
  <si>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</si>
  <si>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</si>
  <si>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</si>
  <si>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</si>
  <si>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</si>
  <si>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</si>
  <si>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</si>
  <si>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</si>
  <si>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</si>
  <si>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</si>
  <si>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</si>
  <si>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</si>
  <si>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</si>
  <si>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</si>
  <si>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</si>
  <si>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</si>
  <si>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</si>
  <si>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</si>
  <si>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</si>
  <si>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</si>
  <si>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</si>
  <si>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</si>
  <si>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</si>
  <si>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</si>
  <si>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</si>
  <si>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</si>
  <si>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</si>
  <si>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</si>
  <si>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</si>
  <si>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</si>
  <si>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</si>
  <si>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</si>
  <si>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</si>
  <si>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</si>
  <si>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</si>
  <si>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</si>
  <si>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</si>
  <si>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</si>
  <si>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</si>
  <si>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</si>
  <si>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</si>
  <si>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</si>
  <si>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</si>
  <si>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</si>
  <si>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</si>
  <si>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</si>
  <si>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</si>
  <si>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</si>
  <si>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</si>
  <si>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</si>
  <si>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</si>
  <si>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</si>
  <si>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</si>
  <si>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</si>
  <si>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</si>
  <si>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</si>
  <si>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</si>
  <si>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</si>
  <si>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</si>
  <si>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</si>
  <si>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</si>
  <si>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</si>
  <si>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</si>
  <si>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</si>
  <si>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</si>
  <si>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</si>
  <si>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</si>
  <si>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</si>
  <si>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</si>
  <si>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</si>
  <si>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</si>
  <si>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</si>
  <si>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</si>
  <si>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</si>
  <si>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</si>
  <si>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</si>
  <si>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</si>
  <si>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</si>
  <si>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</si>
  <si>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</si>
  <si>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</si>
  <si>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</si>
  <si>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</si>
  <si>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</si>
  <si>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</si>
  <si>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</si>
  <si>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</si>
  <si>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</si>
  <si>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</si>
  <si>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</si>
  <si>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</si>
  <si>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</si>
  <si>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</si>
  <si>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</si>
  <si>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</si>
  <si>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</si>
  <si>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</si>
  <si>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</si>
  <si>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</si>
  <si>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</si>
  <si>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</si>
  <si>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</si>
  <si>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</si>
  <si>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</si>
  <si>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</si>
  <si>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</si>
  <si>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</si>
  <si>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</si>
  <si>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</si>
  <si>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</si>
  <si>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</si>
  <si>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</si>
  <si>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</si>
  <si>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</si>
  <si>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</si>
  <si>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</si>
  <si>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</si>
  <si>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</si>
  <si>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</si>
  <si>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</si>
  <si>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</si>
  <si>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</si>
  <si>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</si>
  <si>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</si>
  <si>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</si>
  <si>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</si>
  <si>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</si>
  <si>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</si>
  <si>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</si>
  <si>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</si>
  <si>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</si>
  <si>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</si>
  <si>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</si>
  <si>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</si>
  <si>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</si>
  <si>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</si>
  <si>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</si>
  <si>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</si>
  <si>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</si>
  <si>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</si>
  <si>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</si>
  <si>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</si>
  <si>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</si>
  <si>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</si>
  <si>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</si>
  <si>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</si>
  <si>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</si>
  <si>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</si>
  <si>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</si>
  <si>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</si>
  <si>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</si>
  <si>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</si>
  <si>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</si>
  <si>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</si>
  <si>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</si>
  <si>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</si>
  <si>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</si>
  <si>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</si>
  <si>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</si>
  <si>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</si>
  <si>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</si>
  <si>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</si>
  <si>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</si>
  <si>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</si>
  <si>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</si>
  <si>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</si>
  <si>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</si>
  <si>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</si>
  <si>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</si>
  <si>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</si>
  <si>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</si>
  <si>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</si>
  <si>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</si>
  <si>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</si>
  <si>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</si>
  <si>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</si>
  <si>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</si>
  <si>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</si>
  <si>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</si>
  <si>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</si>
  <si>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</si>
  <si>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</si>
  <si>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</si>
  <si>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</si>
  <si>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</si>
  <si>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</si>
  <si>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</si>
  <si>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</si>
  <si>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</si>
  <si>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</si>
  <si>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</si>
  <si>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</si>
  <si>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</si>
  <si>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</si>
  <si>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</si>
  <si>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</si>
  <si>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</si>
  <si>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</si>
  <si>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</si>
  <si>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</si>
  <si>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</si>
  <si>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</si>
  <si>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</si>
  <si>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</si>
  <si>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</si>
  <si>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</si>
  <si>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</si>
  <si>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</si>
  <si>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</si>
  <si>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</si>
  <si>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</si>
  <si>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</si>
  <si>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</si>
  <si>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</si>
  <si>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</si>
  <si>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</si>
  <si>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</si>
  <si>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</si>
  <si>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</si>
  <si>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</si>
  <si>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</si>
  <si>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</si>
  <si>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</si>
  <si>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</si>
  <si>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</si>
  <si>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</si>
  <si>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</si>
  <si>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</si>
  <si>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</si>
  <si>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</si>
  <si>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</si>
  <si>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</si>
  <si>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</si>
  <si>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</si>
  <si>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</si>
  <si>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</si>
  <si>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</si>
  <si>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</si>
  <si>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</si>
  <si>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</si>
  <si>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</si>
  <si>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</si>
  <si>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</si>
  <si>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</si>
  <si>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</si>
  <si>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</si>
  <si>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</si>
  <si>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</si>
  <si>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</si>
  <si>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</si>
  <si>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</si>
  <si>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</si>
  <si>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</si>
  <si>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</si>
  <si>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</si>
  <si>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</si>
  <si>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</si>
  <si>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</si>
  <si>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</si>
  <si>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</si>
  <si>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</si>
  <si>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</si>
  <si>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</si>
  <si>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</si>
  <si>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</si>
  <si>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</si>
  <si>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</si>
  <si>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</si>
  <si>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</si>
  <si>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</si>
  <si>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</si>
  <si>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</si>
  <si>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</si>
  <si>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</si>
  <si>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</si>
  <si>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</si>
  <si>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</si>
  <si>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</si>
  <si>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</si>
  <si>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</si>
  <si>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</si>
  <si>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</si>
  <si>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</si>
  <si>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</si>
  <si>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</si>
  <si>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</si>
  <si>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</si>
  <si>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</si>
  <si>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</si>
  <si>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</si>
  <si>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</si>
  <si>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</si>
  <si>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</si>
  <si>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</si>
  <si>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</si>
  <si>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</si>
  <si>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</si>
  <si>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</si>
  <si>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</si>
  <si>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</si>
  <si>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</si>
  <si>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</si>
  <si>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</si>
  <si>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</si>
  <si>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</si>
  <si>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</si>
  <si>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</si>
  <si>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</si>
  <si>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</si>
  <si>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</si>
  <si>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</si>
  <si>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</si>
  <si>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</si>
  <si>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</si>
  <si>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</si>
  <si>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</si>
  <si>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</si>
  <si>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</si>
  <si>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</si>
  <si>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</si>
  <si>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</si>
  <si>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</si>
  <si>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</si>
  <si>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</si>
  <si>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</si>
  <si>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</si>
  <si>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</si>
  <si>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</si>
  <si>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</si>
  <si>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</si>
  <si>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</si>
  <si>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</si>
  <si>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</si>
  <si>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</si>
  <si>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</si>
  <si>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</si>
  <si>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</si>
  <si>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</si>
  <si>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</si>
  <si>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</si>
  <si>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</si>
  <si>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</si>
  <si>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</si>
  <si>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</si>
  <si>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</si>
  <si>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</si>
  <si>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</si>
  <si>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</si>
  <si>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</si>
  <si>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</si>
  <si>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</si>
  <si>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</si>
  <si>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</si>
  <si>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</si>
  <si>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</si>
  <si>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</si>
  <si>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</si>
  <si>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</si>
  <si>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</si>
  <si>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</si>
  <si>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</si>
  <si>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</si>
  <si>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</si>
  <si>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</si>
  <si>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</si>
  <si>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</si>
  <si>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</si>
  <si>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</si>
  <si>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</si>
  <si>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</si>
  <si>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</si>
  <si>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</si>
  <si>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</si>
  <si>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</si>
  <si>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</si>
  <si>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</si>
  <si>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</si>
  <si>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</si>
  <si>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</si>
  <si>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</si>
  <si>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</si>
  <si>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</si>
  <si>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</si>
  <si>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</si>
  <si>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</si>
  <si>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</si>
  <si>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</si>
  <si>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</si>
  <si>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</si>
  <si>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</si>
  <si>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</si>
  <si>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</si>
  <si>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</si>
  <si>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</si>
  <si>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</si>
  <si>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</si>
  <si>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</si>
  <si>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</si>
  <si>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</si>
  <si>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</si>
  <si>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</si>
  <si>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</si>
  <si>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</si>
  <si>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</si>
  <si>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</si>
  <si>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</si>
  <si>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</si>
  <si>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</si>
  <si>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</si>
  <si>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</si>
  <si>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</si>
  <si>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</si>
  <si>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</si>
  <si>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</si>
  <si>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</si>
  <si>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</si>
  <si>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</si>
  <si>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</si>
  <si>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</si>
  <si>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</si>
  <si>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</si>
  <si>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</si>
  <si>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</si>
  <si>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</si>
  <si>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</si>
  <si>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</si>
  <si>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</si>
  <si>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</si>
  <si>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</si>
  <si>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</si>
  <si>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</si>
  <si>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</si>
  <si>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</si>
  <si>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</si>
  <si>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</si>
  <si>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</si>
  <si>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</si>
  <si>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</si>
  <si>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</si>
  <si>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</si>
  <si>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</si>
  <si>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</si>
  <si>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</si>
  <si>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</si>
  <si>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</si>
  <si>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</si>
  <si>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</si>
  <si>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</si>
  <si>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</si>
  <si>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</si>
  <si>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</si>
  <si>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</si>
  <si>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</si>
  <si>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</si>
  <si>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</si>
  <si>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</si>
  <si>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</si>
  <si>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</si>
  <si>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</si>
  <si>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</si>
  <si>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</si>
  <si>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</si>
  <si>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</si>
  <si>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</si>
  <si>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</si>
  <si>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</si>
  <si>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</si>
  <si>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</si>
  <si>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</si>
  <si>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</si>
  <si>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</si>
  <si>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</si>
  <si>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</si>
  <si>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</si>
  <si>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</si>
  <si>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</si>
  <si>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</si>
  <si>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</si>
  <si>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</si>
  <si>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</si>
  <si>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</si>
  <si>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</si>
  <si>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</si>
  <si>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</si>
  <si>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</si>
  <si>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</si>
  <si>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</si>
  <si>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</si>
  <si>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</si>
  <si>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</si>
  <si>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</si>
  <si>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</si>
  <si>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</si>
  <si>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</si>
  <si>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</si>
  <si>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</si>
  <si>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</si>
  <si>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</si>
  <si>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</si>
  <si>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</si>
  <si>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</si>
  <si>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</si>
  <si>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</si>
  <si>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</si>
  <si>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</si>
  <si>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</si>
  <si>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</si>
  <si>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</si>
  <si>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</si>
  <si>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</si>
  <si>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</si>
  <si>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</si>
  <si>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</si>
  <si>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</si>
  <si>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</si>
  <si>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</si>
  <si>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</si>
  <si>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</si>
  <si>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</si>
  <si>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</si>
  <si>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</si>
  <si>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</si>
  <si>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</si>
  <si>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</si>
  <si>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</si>
  <si>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</si>
  <si>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</si>
  <si>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</si>
  <si>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</si>
  <si>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</si>
  <si>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</si>
  <si>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</si>
  <si>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</si>
  <si>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</si>
  <si>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</si>
  <si>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</si>
  <si>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</si>
  <si>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</si>
  <si>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</si>
  <si>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</si>
  <si>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</si>
  <si>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</si>
  <si>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</si>
  <si>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</si>
  <si>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</si>
  <si>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</si>
  <si>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</si>
  <si>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</si>
  <si>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</si>
  <si>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</si>
  <si>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</si>
  <si>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</si>
  <si>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</si>
  <si>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</si>
  <si>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</si>
  <si>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</si>
  <si>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</si>
  <si>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</si>
  <si>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</si>
  <si>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</si>
  <si>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</si>
  <si>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</si>
  <si>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</si>
  <si>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</si>
  <si>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</si>
  <si>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</si>
  <si>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</si>
  <si>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</si>
  <si>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</si>
  <si>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</si>
  <si>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</si>
  <si>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</si>
  <si>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</si>
  <si>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</si>
  <si>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</si>
  <si>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</si>
  <si>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</si>
  <si>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</si>
  <si>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</si>
  <si>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</si>
  <si>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</si>
  <si>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</si>
  <si>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</si>
  <si>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</si>
  <si>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</si>
  <si>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</si>
  <si>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</si>
  <si>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</si>
  <si>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</si>
  <si>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</si>
  <si>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</si>
  <si>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</si>
  <si>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</si>
  <si>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</si>
  <si>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</si>
  <si>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</si>
  <si>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</si>
  <si>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</si>
  <si>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</si>
  <si>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</si>
  <si>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</si>
  <si>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</si>
  <si>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</si>
  <si>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</si>
  <si>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</si>
  <si>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</si>
  <si>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</si>
  <si>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</si>
  <si>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</si>
  <si>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</si>
  <si>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</si>
  <si>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</si>
  <si>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</si>
  <si>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</si>
  <si>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</si>
  <si>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</si>
  <si>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</si>
  <si>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</si>
  <si>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</si>
  <si>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</si>
  <si>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</si>
  <si>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</si>
  <si>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</si>
  <si>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</si>
  <si>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</si>
  <si>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</si>
  <si>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</si>
  <si>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</si>
  <si>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</si>
  <si>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</si>
  <si>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</si>
  <si>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</si>
  <si>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</si>
  <si>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</si>
  <si>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</si>
  <si>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</si>
  <si>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</si>
  <si>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</si>
  <si>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</si>
  <si>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</si>
  <si>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</si>
  <si>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</si>
  <si>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</si>
  <si>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</si>
  <si>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</si>
  <si>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</si>
  <si>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</si>
  <si>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</si>
  <si>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</si>
  <si>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</si>
  <si>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</si>
  <si>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</si>
  <si>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</si>
  <si>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</si>
  <si>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</si>
  <si>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</si>
  <si>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</si>
  <si>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</si>
  <si>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</si>
  <si>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</si>
  <si>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</si>
  <si>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</si>
  <si>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</si>
  <si>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</si>
  <si>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</si>
  <si>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</si>
  <si>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</si>
  <si>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</si>
  <si>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</si>
  <si>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</si>
  <si>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</si>
  <si>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</si>
  <si>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</si>
  <si>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</si>
  <si>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</si>
  <si>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</si>
  <si>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</si>
  <si>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</si>
  <si>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</si>
  <si>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</si>
  <si>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</si>
  <si>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</si>
  <si>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</si>
  <si>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</si>
  <si>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</si>
  <si>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</si>
  <si>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</si>
  <si>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</si>
  <si>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</si>
  <si>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</si>
  <si>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</si>
  <si>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</si>
  <si>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</si>
  <si>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</si>
  <si>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</si>
  <si>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</si>
  <si>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</si>
  <si>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</si>
  <si>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</si>
  <si>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</si>
  <si>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</si>
  <si>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</si>
  <si>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</si>
  <si>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</si>
  <si>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</si>
  <si>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</si>
  <si>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</si>
  <si>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</si>
  <si>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</si>
  <si>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</si>
  <si>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</si>
  <si>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</si>
  <si>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</si>
  <si>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</si>
  <si>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</si>
  <si>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</si>
  <si>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</si>
  <si>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</si>
  <si>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</si>
  <si>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</si>
  <si>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</si>
  <si>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</si>
  <si>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</si>
  <si>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</si>
  <si>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</si>
  <si>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</si>
  <si>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</si>
  <si>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</si>
  <si>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</si>
  <si>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</si>
  <si>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</si>
  <si>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</si>
  <si>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</si>
  <si>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</si>
  <si>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</si>
  <si>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</si>
  <si>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</si>
  <si>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</si>
  <si>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</si>
  <si>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</si>
  <si>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</si>
  <si>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</si>
  <si>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</si>
  <si>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</si>
  <si>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</si>
  <si>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</si>
  <si>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</si>
  <si>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</si>
  <si>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</si>
  <si>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</si>
  <si>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</si>
  <si>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</si>
  <si>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</si>
  <si>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</si>
  <si>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</si>
  <si>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</si>
  <si>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</si>
  <si>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</si>
  <si>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</si>
  <si>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</si>
  <si>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</si>
  <si>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</si>
  <si>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</si>
  <si>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</si>
  <si>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</si>
  <si>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</si>
  <si>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</si>
  <si>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</si>
  <si>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</si>
  <si>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</si>
  <si>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</si>
  <si>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</si>
  <si>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</si>
  <si>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</si>
  <si>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</si>
  <si>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</si>
  <si>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</si>
  <si>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</si>
  <si>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</si>
  <si>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</si>
  <si>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</si>
  <si>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</si>
  <si>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</si>
  <si>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</si>
  <si>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</si>
  <si>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</si>
  <si>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</si>
  <si>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</si>
  <si>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</si>
  <si>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</si>
  <si>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</si>
  <si>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</si>
  <si>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</si>
  <si>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</si>
  <si>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</si>
  <si>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</si>
  <si>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</si>
  <si>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</si>
  <si>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</si>
  <si>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</si>
  <si>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</si>
  <si>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</si>
  <si>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</si>
  <si>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</si>
  <si>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</si>
  <si>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</si>
  <si>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</si>
  <si>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</si>
  <si>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</si>
  <si>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</si>
  <si>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</si>
  <si>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</si>
  <si>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</si>
  <si>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</si>
  <si>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</si>
  <si>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</si>
  <si>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</si>
  <si>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</si>
  <si>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</si>
  <si>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</si>
  <si>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</si>
  <si>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</si>
  <si>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</si>
  <si>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</si>
  <si>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</si>
  <si>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</si>
  <si>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</si>
  <si>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</si>
  <si>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</si>
  <si>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</si>
  <si>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</si>
  <si>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</si>
  <si>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</si>
  <si>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</si>
  <si>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</si>
  <si>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</si>
  <si>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</si>
  <si>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</si>
  <si>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</si>
  <si>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</si>
  <si>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</si>
  <si>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</si>
  <si>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</si>
  <si>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</si>
  <si>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</si>
  <si>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</si>
  <si>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</si>
  <si>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</si>
  <si>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</si>
  <si>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</si>
  <si>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</si>
  <si>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</si>
  <si>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</si>
  <si>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</si>
  <si>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</si>
  <si>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</si>
  <si>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</si>
  <si>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</si>
  <si>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</si>
  <si>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</si>
  <si>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</si>
  <si>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</si>
  <si>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</si>
  <si>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</si>
  <si>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</si>
  <si>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</si>
  <si>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</si>
  <si>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</si>
  <si>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</si>
  <si>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</si>
  <si>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</si>
  <si>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</si>
  <si>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</si>
  <si>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</si>
  <si>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</si>
  <si>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</si>
  <si>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</si>
  <si>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</si>
  <si>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</si>
  <si>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</si>
  <si>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</si>
  <si>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</si>
  <si>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</si>
  <si>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</si>
  <si>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</si>
  <si>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</si>
  <si>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</si>
  <si>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</si>
  <si>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</si>
  <si>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</si>
  <si>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</si>
  <si>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</si>
  <si>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</si>
  <si>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</si>
  <si>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</si>
  <si>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</si>
  <si>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</si>
  <si>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</si>
  <si>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</si>
  <si>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</si>
  <si>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</si>
  <si>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</si>
  <si>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</si>
  <si>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</si>
  <si>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</si>
  <si>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</si>
  <si>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</si>
  <si>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</si>
  <si>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</si>
  <si>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</si>
  <si>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</si>
  <si>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</si>
  <si>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</si>
  <si>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</si>
  <si>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</si>
  <si>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</si>
  <si>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</si>
  <si>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</si>
  <si>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</si>
  <si>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</si>
  <si>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</si>
  <si>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</si>
  <si>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</si>
  <si>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</si>
  <si>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</si>
  <si>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</si>
  <si>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</si>
  <si>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</si>
  <si>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</si>
  <si>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</si>
  <si>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</si>
  <si>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</si>
  <si>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</si>
  <si>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</si>
  <si>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</si>
  <si>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</si>
  <si>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</si>
  <si>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</si>
  <si>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</si>
  <si>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</si>
  <si>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</si>
  <si>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</si>
  <si>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</si>
  <si>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</si>
  <si>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</si>
  <si>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</si>
  <si>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</si>
  <si>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</si>
  <si>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</si>
  <si>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</si>
  <si>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</si>
  <si>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</si>
  <si>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</si>
  <si>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</si>
  <si>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</si>
  <si>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</si>
  <si>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</si>
  <si>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</si>
  <si>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</si>
  <si>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</si>
  <si>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</si>
  <si>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</si>
  <si>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</si>
  <si>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</si>
  <si>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</si>
  <si>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</si>
  <si>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</si>
  <si>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</si>
  <si>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</si>
  <si>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</si>
  <si>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</si>
  <si>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</si>
  <si>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</si>
  <si>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</si>
  <si>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</si>
  <si>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</si>
  <si>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</si>
  <si>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</si>
  <si>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</si>
  <si>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</si>
  <si>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</si>
  <si>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</si>
  <si>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</si>
  <si>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</si>
  <si>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</si>
  <si>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</si>
  <si>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</si>
  <si>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</si>
  <si>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</si>
  <si>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</si>
  <si>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</si>
  <si>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</si>
  <si>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</si>
  <si>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</si>
  <si>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</si>
  <si>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</si>
  <si>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</si>
  <si>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</si>
  <si>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</si>
  <si>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</si>
  <si>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</si>
  <si>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</si>
  <si>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</si>
  <si>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</si>
  <si>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</si>
  <si>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</si>
  <si>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</si>
  <si>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</si>
  <si>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</si>
  <si>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</si>
  <si>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</si>
  <si>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</si>
  <si>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</si>
  <si>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</si>
  <si>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</si>
  <si>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</si>
  <si>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</si>
  <si>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</si>
  <si>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</si>
  <si>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</si>
  <si>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</si>
  <si>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</si>
  <si>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</si>
  <si>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</si>
  <si>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</si>
  <si>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</si>
  <si>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</si>
  <si>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</si>
  <si>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</si>
  <si>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</si>
  <si>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</si>
  <si>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</si>
  <si>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</si>
  <si>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</si>
  <si>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</si>
  <si>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</si>
  <si>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</si>
  <si>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</si>
  <si>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</si>
  <si>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</si>
  <si>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</si>
  <si>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</si>
  <si>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</si>
  <si>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</si>
  <si>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</si>
  <si>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</si>
  <si>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</si>
  <si>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</si>
  <si>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</si>
  <si>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</si>
  <si>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</si>
  <si>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</si>
  <si>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</si>
  <si>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</si>
  <si>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</si>
  <si>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</si>
  <si>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</si>
  <si>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</si>
  <si>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</si>
  <si>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</si>
  <si>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</si>
  <si>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</si>
  <si>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</si>
  <si>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</si>
  <si>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</si>
  <si>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</si>
  <si>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</si>
  <si>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</si>
  <si>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</si>
  <si>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</si>
  <si>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</si>
  <si>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</si>
  <si>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</si>
  <si>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</si>
  <si>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</si>
  <si>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</si>
  <si>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</si>
  <si>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</si>
  <si>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</si>
  <si>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</si>
  <si>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</si>
  <si>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</si>
  <si>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</si>
  <si>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</si>
  <si>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</si>
  <si>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</si>
  <si>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</si>
  <si>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</si>
  <si>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</si>
  <si>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</si>
  <si>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</si>
  <si>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</si>
  <si>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</si>
  <si>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</si>
  <si>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</si>
  <si>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</si>
  <si>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</si>
  <si>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</si>
  <si>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</si>
  <si>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</si>
  <si>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</si>
  <si>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</si>
  <si>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</si>
  <si>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</si>
  <si>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</si>
  <si>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</si>
  <si>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</si>
  <si>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</si>
  <si>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</si>
  <si>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</si>
  <si>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</si>
  <si>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</si>
  <si>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</si>
  <si>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</si>
  <si>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</si>
  <si>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</si>
  <si>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</si>
  <si>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</si>
  <si>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</si>
  <si>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</si>
  <si>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</si>
  <si>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</si>
  <si>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</si>
  <si>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</si>
  <si>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</si>
  <si>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</si>
  <si>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</si>
  <si>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</si>
  <si>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</si>
  <si>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</si>
  <si>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</si>
  <si>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</si>
  <si>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</si>
  <si>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</si>
  <si>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</si>
  <si>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</si>
  <si>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</si>
  <si>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</si>
  <si>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</si>
  <si>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</si>
  <si>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</si>
  <si>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</si>
  <si>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</si>
  <si>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</si>
  <si>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</si>
  <si>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</si>
  <si>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</si>
  <si>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</si>
  <si>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</si>
  <si>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</si>
  <si>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</si>
  <si>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</si>
  <si>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</si>
  <si>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</si>
  <si>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</si>
  <si>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</si>
  <si>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</si>
  <si>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</si>
  <si>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</si>
  <si>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</si>
  <si>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</si>
  <si>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</si>
  <si>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</si>
  <si>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</si>
  <si>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</si>
  <si>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</si>
  <si>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</si>
  <si>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</si>
  <si>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</si>
  <si>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</si>
  <si>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</si>
  <si>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</si>
  <si>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</si>
  <si>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</si>
  <si>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</si>
  <si>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</si>
  <si>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</si>
  <si>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</si>
  <si>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</si>
  <si>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</si>
  <si>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</si>
  <si>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</si>
  <si>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</si>
  <si>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</si>
  <si>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</si>
  <si>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</si>
  <si>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</si>
  <si>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</si>
  <si>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</si>
  <si>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</si>
  <si>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</si>
  <si>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</si>
  <si>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</si>
  <si>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</si>
  <si>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</si>
  <si>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</si>
  <si>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</si>
  <si>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</si>
  <si>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</si>
  <si>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</si>
  <si>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</si>
  <si>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</si>
  <si>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</si>
  <si>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</si>
  <si>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</si>
  <si>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</si>
  <si>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</si>
  <si>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</si>
  <si>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</si>
  <si>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</si>
  <si>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</si>
  <si>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</si>
  <si>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</si>
  <si>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</si>
  <si>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</si>
  <si>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</si>
  <si>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</si>
  <si>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</si>
  <si>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</si>
  <si>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</si>
  <si>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</si>
  <si>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</si>
  <si>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</si>
  <si>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</si>
  <si>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</si>
  <si>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</si>
  <si>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</si>
  <si>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</si>
  <si>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</si>
  <si>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</si>
  <si>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</si>
  <si>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</si>
  <si>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</si>
  <si>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</si>
  <si>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</si>
  <si>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</si>
  <si>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</si>
  <si>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</si>
  <si>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</si>
  <si>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</si>
  <si>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</si>
  <si>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</si>
  <si>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</si>
  <si>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</si>
  <si>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</si>
  <si>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</si>
  <si>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</si>
  <si>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</si>
  <si>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</si>
  <si>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</si>
  <si>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</si>
  <si>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</si>
  <si>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</si>
  <si>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</si>
  <si>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</si>
  <si>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</si>
  <si>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</si>
  <si>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</si>
  <si>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</si>
  <si>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</si>
  <si>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</si>
  <si>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</si>
  <si>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</si>
  <si>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</si>
  <si>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</si>
  <si>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</si>
  <si>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</si>
  <si>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</si>
  <si>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</si>
  <si>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</si>
  <si>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</si>
  <si>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</si>
  <si>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</si>
  <si>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</si>
  <si>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</si>
  <si>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</si>
  <si>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</si>
  <si>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</si>
  <si>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</si>
  <si>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</si>
  <si>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</si>
  <si>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</si>
  <si>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</si>
  <si>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</si>
  <si>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</si>
  <si>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</si>
  <si>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</si>
  <si>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</si>
  <si>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</si>
  <si>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</si>
  <si>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</si>
  <si>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</si>
  <si>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</si>
  <si>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</si>
  <si>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</si>
  <si>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</si>
  <si>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</si>
  <si>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</si>
  <si>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</si>
  <si>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</si>
  <si>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</si>
  <si>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</si>
  <si>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</si>
  <si>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</si>
  <si>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</si>
  <si>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</si>
  <si>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</si>
  <si>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</si>
  <si>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</si>
  <si>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</si>
  <si>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</si>
  <si>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</si>
  <si>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</si>
  <si>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</si>
  <si>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</si>
  <si>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</si>
  <si>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</si>
  <si>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</si>
  <si>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</si>
  <si>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</si>
  <si>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</si>
  <si>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</si>
  <si>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</si>
  <si>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</si>
  <si>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</si>
  <si>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</si>
  <si>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</si>
  <si>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</si>
  <si>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</si>
  <si>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</si>
  <si>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</si>
  <si>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</si>
  <si>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</si>
  <si>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</si>
  <si>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</si>
  <si>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</si>
  <si>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</si>
  <si>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</si>
  <si>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</si>
  <si>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</si>
  <si>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</si>
  <si>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</si>
  <si>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</si>
  <si>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</si>
  <si>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</si>
  <si>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</si>
  <si>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</si>
  <si>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</si>
  <si>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</si>
  <si>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</si>
  <si>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</si>
  <si>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</si>
  <si>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</si>
  <si>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</si>
  <si>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</si>
  <si>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</si>
  <si>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</si>
  <si>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</si>
  <si>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</si>
  <si>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</si>
  <si>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</si>
  <si>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</si>
  <si>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</si>
  <si>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</si>
  <si>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</si>
  <si>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</si>
  <si>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</si>
  <si>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</si>
  <si>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</si>
  <si>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</si>
  <si>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</si>
  <si>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</si>
  <si>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</si>
  <si>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</si>
  <si>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</si>
  <si>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</si>
  <si>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</si>
  <si>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</si>
  <si>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</si>
  <si>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</si>
  <si>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</si>
  <si>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</si>
  <si>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</si>
  <si>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</si>
  <si>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</si>
  <si>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</si>
  <si>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</si>
  <si>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</si>
  <si>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</si>
  <si>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</si>
  <si>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</si>
  <si>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</si>
  <si>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</si>
  <si>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</si>
  <si>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</si>
  <si>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</si>
  <si>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</si>
  <si>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</si>
  <si>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</si>
  <si>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</si>
  <si>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</si>
  <si>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</si>
  <si>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</si>
  <si>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</si>
  <si>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</si>
  <si>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</si>
  <si>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</si>
  <si>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</si>
  <si>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</si>
  <si>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</si>
  <si>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</si>
  <si>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</si>
  <si>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</si>
  <si>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</si>
  <si>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</si>
  <si>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</si>
  <si>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</si>
  <si>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</si>
  <si>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</si>
  <si>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</si>
  <si>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</si>
  <si>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</si>
  <si>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</si>
  <si>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</si>
  <si>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</si>
  <si>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</si>
  <si>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</si>
  <si>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</si>
  <si>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</si>
  <si>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</si>
  <si>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</si>
  <si>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</si>
  <si>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</si>
  <si>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</si>
  <si>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</si>
  <si>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</si>
  <si>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</si>
  <si>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</si>
  <si>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</si>
  <si>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</si>
  <si>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</si>
  <si>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</si>
  <si>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</si>
  <si>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</si>
  <si>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</si>
  <si>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</si>
  <si>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</si>
  <si>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</si>
  <si>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</si>
  <si>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</si>
  <si>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</si>
  <si>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</si>
  <si>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</si>
  <si>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</si>
  <si>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</si>
  <si>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</si>
  <si>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</si>
  <si>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</si>
  <si>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</si>
  <si>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</si>
  <si>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</si>
  <si>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</si>
  <si>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</si>
  <si>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</si>
  <si>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</si>
  <si>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</si>
  <si>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</si>
  <si>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</si>
  <si>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</si>
  <si>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</si>
  <si>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</si>
  <si>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</si>
  <si>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</si>
  <si>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</si>
  <si>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</si>
  <si>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</si>
  <si>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</si>
  <si>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</si>
  <si>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</si>
  <si>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</si>
  <si>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</si>
  <si>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</si>
  <si>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</si>
  <si>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</si>
  <si>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</si>
  <si>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</si>
  <si>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</si>
  <si>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</si>
  <si>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</si>
  <si>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</si>
  <si>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</si>
  <si>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</si>
  <si>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</si>
  <si>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</si>
  <si>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</si>
  <si>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</si>
  <si>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</si>
  <si>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</si>
  <si>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</si>
  <si>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</si>
  <si>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</si>
  <si>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</si>
  <si>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</si>
  <si>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</si>
  <si>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</si>
  <si>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</si>
  <si>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</si>
  <si>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</si>
  <si>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</si>
  <si>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</si>
  <si>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</si>
  <si>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</si>
  <si>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</si>
  <si>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</si>
  <si>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</si>
  <si>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</si>
  <si>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</si>
  <si>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</si>
  <si>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</si>
  <si>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</si>
  <si>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</si>
  <si>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</si>
  <si>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</si>
  <si>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</si>
  <si>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</si>
  <si>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</si>
  <si>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</si>
  <si>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</si>
  <si>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</si>
  <si>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</si>
  <si>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</si>
  <si>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</si>
  <si>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</si>
  <si>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</si>
  <si>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</si>
  <si>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</si>
  <si>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</si>
  <si>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</si>
  <si>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</si>
  <si>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</si>
  <si>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</si>
  <si>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</si>
  <si>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</si>
  <si>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</si>
  <si>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</si>
  <si>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</si>
  <si>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</si>
  <si>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</si>
  <si>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</si>
  <si>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</si>
  <si>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</si>
  <si>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</si>
  <si>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</si>
  <si>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</si>
  <si>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</si>
  <si>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</si>
  <si>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</si>
  <si>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</si>
  <si>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</si>
  <si>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</si>
  <si>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</si>
  <si>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</si>
  <si>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</si>
  <si>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</si>
  <si>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</si>
  <si>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</si>
  <si>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</si>
  <si>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</si>
  <si>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</si>
  <si>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</si>
  <si>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</si>
  <si>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</si>
  <si>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</si>
  <si>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</si>
  <si>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</si>
  <si>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</si>
  <si>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</si>
  <si>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</si>
  <si>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</si>
  <si>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</si>
  <si>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</si>
  <si>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</si>
  <si>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</si>
  <si>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</si>
  <si>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</si>
  <si>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</si>
  <si>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</si>
  <si>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</si>
  <si>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</si>
  <si>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</si>
  <si>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</si>
  <si>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</si>
  <si>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</si>
  <si>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</si>
  <si>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</si>
  <si>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</si>
  <si>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</si>
  <si>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</si>
  <si>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</si>
  <si>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</si>
  <si>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</si>
  <si>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</si>
  <si>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</si>
  <si>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</si>
  <si>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</si>
  <si>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</si>
  <si>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</si>
  <si>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</si>
  <si>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</si>
  <si>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</si>
  <si>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</si>
  <si>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</si>
  <si>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</si>
  <si>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</si>
  <si>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</si>
  <si>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</si>
  <si>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</si>
  <si>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</si>
  <si>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</si>
  <si>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</si>
  <si>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</si>
  <si>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</si>
  <si>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</si>
  <si>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</si>
  <si>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</si>
  <si>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</si>
  <si>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</si>
  <si>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</si>
  <si>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</si>
  <si>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</si>
  <si>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</si>
  <si>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</si>
  <si>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</si>
  <si>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</si>
  <si>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</si>
  <si>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</si>
  <si>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</si>
  <si>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</si>
  <si>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</si>
  <si>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</si>
  <si>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</si>
  <si>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</si>
  <si>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</si>
  <si>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</si>
  <si>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</si>
  <si>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</si>
  <si>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</si>
  <si>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</si>
  <si>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</si>
  <si>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</si>
  <si>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</si>
  <si>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</si>
  <si>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</si>
  <si>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</si>
  <si>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</si>
  <si>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</si>
  <si>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</si>
  <si>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</si>
  <si>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</si>
  <si>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</si>
  <si>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</si>
  <si>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</si>
  <si>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</si>
  <si>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</si>
  <si>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</si>
  <si>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</si>
  <si>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</si>
  <si>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</si>
  <si>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</si>
  <si>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</si>
  <si>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</si>
  <si>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</si>
  <si>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</si>
  <si>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</si>
  <si>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</si>
  <si>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</si>
  <si>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</si>
  <si>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</si>
  <si>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</si>
  <si>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</si>
  <si>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</si>
  <si>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</si>
  <si>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</si>
  <si>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</si>
  <si>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</si>
  <si>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</si>
  <si>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</si>
  <si>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</si>
  <si>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</si>
  <si>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</si>
  <si>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</si>
  <si>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</si>
  <si>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</si>
  <si>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</si>
  <si>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</si>
  <si>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</si>
  <si>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</si>
  <si>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</si>
  <si>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</si>
  <si>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</si>
  <si>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</si>
  <si>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</si>
  <si>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</si>
  <si>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</si>
  <si>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</si>
  <si>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</si>
  <si>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</si>
  <si>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</si>
  <si>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</si>
  <si>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</si>
  <si>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</si>
  <si>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</si>
  <si>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</si>
  <si>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</si>
  <si>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</si>
  <si>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</si>
  <si>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</si>
  <si>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</si>
  <si>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</si>
  <si>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</si>
  <si>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</si>
  <si>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</si>
  <si>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</si>
  <si>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</si>
  <si>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</si>
  <si>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</si>
  <si>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</si>
  <si>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</si>
  <si>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</si>
  <si>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</si>
  <si>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</si>
  <si>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</si>
  <si>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</si>
  <si>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</si>
  <si>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</si>
  <si>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</si>
  <si>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</si>
  <si>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</si>
  <si>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</si>
  <si>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</si>
  <si>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</si>
  <si>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</si>
  <si>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</si>
  <si>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</si>
  <si>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</si>
  <si>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</si>
  <si>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</si>
  <si>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</si>
  <si>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</si>
  <si>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</si>
  <si>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</si>
  <si>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</si>
  <si>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</si>
  <si>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</si>
  <si>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</si>
  <si>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</si>
  <si>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</si>
  <si>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</si>
  <si>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</si>
  <si>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</si>
  <si>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</si>
  <si>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</si>
  <si>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</si>
  <si>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</si>
  <si>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</si>
  <si>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</si>
  <si>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</si>
  <si>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</si>
  <si>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</si>
  <si>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</si>
  <si>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</si>
  <si>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</si>
  <si>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</si>
  <si>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</si>
  <si>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</si>
  <si>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</si>
  <si>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</si>
  <si>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</si>
  <si>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</si>
  <si>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</si>
  <si>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</si>
  <si>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</si>
  <si>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</si>
  <si>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</si>
  <si>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</si>
  <si>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</si>
  <si>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</si>
  <si>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</si>
  <si>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</si>
  <si>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</si>
  <si>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</si>
  <si>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</si>
  <si>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</si>
  <si>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</si>
  <si>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</si>
  <si>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</si>
  <si>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</si>
  <si>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</si>
  <si>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</si>
  <si>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</si>
  <si>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</si>
  <si>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</si>
  <si>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</si>
  <si>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</si>
  <si>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</si>
  <si>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</si>
  <si>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</si>
  <si>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</si>
  <si>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</si>
  <si>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</si>
  <si>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</si>
  <si>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</si>
  <si>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</si>
  <si>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</si>
  <si>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</si>
  <si>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</si>
  <si>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</si>
  <si>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</si>
  <si>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</si>
  <si>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</si>
  <si>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</si>
  <si>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</si>
  <si>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</si>
  <si>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</si>
  <si>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</si>
  <si>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</si>
  <si>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</si>
  <si>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</si>
  <si>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</si>
  <si>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</si>
  <si>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</si>
  <si>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</si>
  <si>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</si>
  <si>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</si>
  <si>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</si>
  <si>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</si>
  <si>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</si>
  <si>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</si>
  <si>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</si>
  <si>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</si>
  <si>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</si>
  <si>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</si>
  <si>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</si>
  <si>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</si>
  <si>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</si>
  <si>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</si>
  <si>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</si>
  <si>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</si>
  <si>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</si>
  <si>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</si>
  <si>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</si>
  <si>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</si>
  <si>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</si>
  <si>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</si>
  <si>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</si>
  <si>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</si>
  <si>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</si>
  <si>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</si>
  <si>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</si>
  <si>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</si>
  <si>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</si>
  <si>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</si>
  <si>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</si>
  <si>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</si>
  <si>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</si>
  <si>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</si>
  <si>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</si>
  <si>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</si>
  <si>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</si>
  <si>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</si>
  <si>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</si>
  <si>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</si>
  <si>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</si>
  <si>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</si>
  <si>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</si>
  <si>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</si>
  <si>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</si>
  <si>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</si>
  <si>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</si>
  <si>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</si>
  <si>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</si>
  <si>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</si>
  <si>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</si>
  <si>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</si>
  <si>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</si>
  <si>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</si>
  <si>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</si>
  <si>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</si>
  <si>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</si>
  <si>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</si>
  <si>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</si>
  <si>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</si>
  <si>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</si>
  <si>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</si>
  <si>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</si>
  <si>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</si>
  <si>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</si>
  <si>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</si>
  <si>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</si>
  <si>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</si>
  <si>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</si>
  <si>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</si>
  <si>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</si>
  <si>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</si>
  <si>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</si>
  <si>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</si>
  <si>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</si>
  <si>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</si>
  <si>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</si>
  <si>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</si>
  <si>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</si>
  <si>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</si>
  <si>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</si>
  <si>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</si>
  <si>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</si>
  <si>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</si>
  <si>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</si>
  <si>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</si>
  <si>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</si>
  <si>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</si>
  <si>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</si>
  <si>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</si>
  <si>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</si>
  <si>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</si>
  <si>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</si>
  <si>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</si>
  <si>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</si>
  <si>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</si>
  <si>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</si>
  <si>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</si>
  <si>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</si>
  <si>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</si>
  <si>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</si>
  <si>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</si>
  <si>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</si>
  <si>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</si>
  <si>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</si>
  <si>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</si>
  <si>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</si>
  <si>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</si>
  <si>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</si>
  <si>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</si>
  <si>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</si>
  <si>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</si>
  <si>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</si>
  <si>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</si>
  <si>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</si>
  <si>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</si>
  <si>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</si>
  <si>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</si>
  <si>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</si>
  <si>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</si>
  <si>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</si>
  <si>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</si>
  <si>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</si>
  <si>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</si>
  <si>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</si>
  <si>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</si>
  <si>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</si>
  <si>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</si>
  <si>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</si>
  <si>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</si>
  <si>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</si>
  <si>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</si>
  <si>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</si>
  <si>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</si>
  <si>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</si>
  <si>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</si>
  <si>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</si>
  <si>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</si>
  <si>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</si>
  <si>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</si>
  <si>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</si>
  <si>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</si>
  <si>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</si>
  <si>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</si>
  <si>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</si>
  <si>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</si>
  <si>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</si>
  <si>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</si>
  <si>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</si>
  <si>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</si>
  <si>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</si>
  <si>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</si>
  <si>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</si>
  <si>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</si>
  <si>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</si>
  <si>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</si>
  <si>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</si>
  <si>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</si>
  <si>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</si>
  <si>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</si>
  <si>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</si>
  <si>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</si>
  <si>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</si>
  <si>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</si>
  <si>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</si>
  <si>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</si>
  <si>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</si>
  <si>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</si>
  <si>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</si>
  <si>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</si>
  <si>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</si>
  <si>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</si>
  <si>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</si>
  <si>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</si>
  <si>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</si>
  <si>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</si>
  <si>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</si>
  <si>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</si>
  <si>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</si>
  <si>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</si>
  <si>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</si>
  <si>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</si>
  <si>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</si>
  <si>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</si>
  <si>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</si>
  <si>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</si>
  <si>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</si>
  <si>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</si>
  <si>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</si>
  <si>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</si>
  <si>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</si>
  <si>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</si>
  <si>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</si>
  <si>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</si>
  <si>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</si>
  <si>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</si>
  <si>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</si>
  <si>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</si>
  <si>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</si>
  <si>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</si>
  <si>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</si>
  <si>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</si>
  <si>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</si>
  <si>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</si>
  <si>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</si>
  <si>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</si>
  <si>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</si>
  <si>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</si>
  <si>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</si>
  <si>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</si>
  <si>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</si>
  <si>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</si>
  <si>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</si>
  <si>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</si>
  <si>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</si>
  <si>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</si>
  <si>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</si>
  <si>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</si>
  <si>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</si>
  <si>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</si>
  <si>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</si>
  <si>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</si>
  <si>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</si>
  <si>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</si>
  <si>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</si>
  <si>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</si>
  <si>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</si>
  <si>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</si>
  <si>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</si>
  <si>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</si>
  <si>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</si>
  <si>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</si>
  <si>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</si>
  <si>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</si>
  <si>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</si>
  <si>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</si>
  <si>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</si>
  <si>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</si>
  <si>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</si>
  <si>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</si>
  <si>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</si>
  <si>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</si>
  <si>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</si>
  <si>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</si>
  <si>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</si>
  <si>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</si>
  <si>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</si>
  <si>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</si>
  <si>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</si>
  <si>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</si>
  <si>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</si>
  <si>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</si>
  <si>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</si>
  <si>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</si>
  <si>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</si>
  <si>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</si>
  <si>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</si>
  <si>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</si>
  <si>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</si>
  <si>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</si>
  <si>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</si>
  <si>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</si>
  <si>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</si>
  <si>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</si>
  <si>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</si>
  <si>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</si>
  <si>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</si>
  <si>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</si>
  <si>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</si>
  <si>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</si>
  <si>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</si>
  <si>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</si>
  <si>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</si>
  <si>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</si>
  <si>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</si>
  <si>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</si>
  <si>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</si>
  <si>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</si>
  <si>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</si>
  <si>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</si>
  <si>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</si>
  <si>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</si>
  <si>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</si>
  <si>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</si>
  <si>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</si>
  <si>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</si>
  <si>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</si>
  <si>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</si>
  <si>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</si>
  <si>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</si>
  <si>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</si>
  <si>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</si>
  <si>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</si>
  <si>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</si>
  <si>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</si>
  <si>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</si>
  <si>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</si>
  <si>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</si>
  <si>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</si>
  <si>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</si>
  <si>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</si>
  <si>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</si>
  <si>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</si>
  <si>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</si>
  <si>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</si>
  <si>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</si>
  <si>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</si>
  <si>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</si>
  <si>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</si>
  <si>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</si>
  <si>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</si>
  <si>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</si>
  <si>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</si>
  <si>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</si>
  <si>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</si>
  <si>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</si>
  <si>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</si>
  <si>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</si>
  <si>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</si>
  <si>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</si>
  <si>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</si>
  <si>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</si>
  <si>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</si>
  <si>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</si>
  <si>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</si>
  <si>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</si>
  <si>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</si>
  <si>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</si>
  <si>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</si>
  <si>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</si>
  <si>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</si>
  <si>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</si>
  <si>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</si>
  <si>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</si>
  <si>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</si>
  <si>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</si>
  <si>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</si>
  <si>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</si>
  <si>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</si>
  <si>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</si>
  <si>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</si>
  <si>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</si>
  <si>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</si>
  <si>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</si>
  <si>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</si>
  <si>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</si>
  <si>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</si>
  <si>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</si>
  <si>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</si>
  <si>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</si>
  <si>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</si>
  <si>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</si>
  <si>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</si>
  <si>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</si>
  <si>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</si>
  <si>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</si>
  <si>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</si>
  <si>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</si>
  <si>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</si>
  <si>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</si>
  <si>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</si>
  <si>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</si>
  <si>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</si>
  <si>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</si>
  <si>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</si>
  <si>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</si>
  <si>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</si>
  <si>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</si>
  <si>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</si>
  <si>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</si>
  <si>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</si>
  <si>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</si>
  <si>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</si>
  <si>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</si>
  <si>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</si>
  <si>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</si>
  <si>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</si>
  <si>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</si>
  <si>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</si>
  <si>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</si>
  <si>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</si>
  <si>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</si>
  <si>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</si>
  <si>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</si>
  <si>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</si>
  <si>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</si>
  <si>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</si>
  <si>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</si>
  <si>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</si>
  <si>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</si>
  <si>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</si>
  <si>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</si>
  <si>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</si>
  <si>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</si>
  <si>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</si>
  <si>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</si>
  <si>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</si>
  <si>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</si>
  <si>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</si>
  <si>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</si>
  <si>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</si>
  <si>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</si>
  <si>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</si>
  <si>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</si>
  <si>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</si>
  <si>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</si>
  <si>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</si>
  <si>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</si>
  <si>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</si>
  <si>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</si>
  <si>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</si>
  <si>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</si>
  <si>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</si>
  <si>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</si>
  <si>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</si>
  <si>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</si>
  <si>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</si>
  <si>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</si>
  <si>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</si>
  <si>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</si>
  <si>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</si>
  <si>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</si>
  <si>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</si>
  <si>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</si>
  <si>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</si>
  <si>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</si>
  <si>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</si>
  <si>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</si>
  <si>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</si>
  <si>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</si>
  <si>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</si>
  <si>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</si>
  <si>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</si>
  <si>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</si>
  <si>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</si>
  <si>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</si>
  <si>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</si>
  <si>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</si>
  <si>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</si>
  <si>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</si>
  <si>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</si>
  <si>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</si>
  <si>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</si>
  <si>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</si>
  <si>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</si>
  <si>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</si>
  <si>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</si>
  <si>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</si>
  <si>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</si>
  <si>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</si>
  <si>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</si>
  <si>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</si>
  <si>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</si>
  <si>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</si>
  <si>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</si>
  <si>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</si>
  <si>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</si>
  <si>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</si>
  <si>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</si>
  <si>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</si>
  <si>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</si>
  <si>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</si>
  <si>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</si>
  <si>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</si>
  <si>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</si>
  <si>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</si>
  <si>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</si>
  <si>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</si>
  <si>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</si>
  <si>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</si>
  <si>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</si>
  <si>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</si>
  <si>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</si>
  <si>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</si>
  <si>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</si>
  <si>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</si>
  <si>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</si>
  <si>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</si>
  <si>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</si>
  <si>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</si>
  <si>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</si>
  <si>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</si>
  <si>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</si>
  <si>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</si>
  <si>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</si>
  <si>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</si>
  <si>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</si>
  <si>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</si>
  <si>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</si>
  <si>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</si>
  <si>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</si>
  <si>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</si>
  <si>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</si>
  <si>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</si>
  <si>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</si>
  <si>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</si>
  <si>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</si>
  <si>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</si>
  <si>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</si>
  <si>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</si>
  <si>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</si>
  <si>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</si>
  <si>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</si>
  <si>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</si>
  <si>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</si>
  <si>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</si>
  <si>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</si>
  <si>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</si>
  <si>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</si>
  <si>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</si>
  <si>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</si>
  <si>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</si>
  <si>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</si>
  <si>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</si>
  <si>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</si>
  <si>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</si>
  <si>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</si>
  <si>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</si>
  <si>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</si>
  <si>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</si>
  <si>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</si>
  <si>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</si>
  <si>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</si>
  <si>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</si>
  <si>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</si>
  <si>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</si>
  <si>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</si>
  <si>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</si>
  <si>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</si>
  <si>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</si>
  <si>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</si>
  <si>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</si>
  <si>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</si>
  <si>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</si>
  <si>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</si>
  <si>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</si>
  <si>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</si>
  <si>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</si>
  <si>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</si>
  <si>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</si>
  <si>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</si>
  <si>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</si>
  <si>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</si>
  <si>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</si>
  <si>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</si>
  <si>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</si>
  <si>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</si>
  <si>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</si>
  <si>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</si>
  <si>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</si>
  <si>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</si>
  <si>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</si>
  <si>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</si>
  <si>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</si>
  <si>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</si>
  <si>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</si>
  <si>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</si>
  <si>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</si>
  <si>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</si>
  <si>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</si>
  <si>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</si>
  <si>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</si>
  <si>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</si>
  <si>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</si>
  <si>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</si>
  <si>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</si>
  <si>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</si>
  <si>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</si>
  <si>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</si>
  <si>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</si>
  <si>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</si>
  <si>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</si>
  <si>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</si>
  <si>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</si>
  <si>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</si>
  <si>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</si>
  <si>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</si>
  <si>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</si>
  <si>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</si>
  <si>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</si>
  <si>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</si>
  <si>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</si>
  <si>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</si>
  <si>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</si>
  <si>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</si>
  <si>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</si>
  <si>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</si>
  <si>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</si>
  <si>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</si>
  <si>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</si>
  <si>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</si>
  <si>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</si>
  <si>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</si>
  <si>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</si>
  <si>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</si>
  <si>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</si>
  <si>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</si>
  <si>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</si>
  <si>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</si>
  <si>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</si>
  <si>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</si>
  <si>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</si>
  <si>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</si>
  <si>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</si>
  <si>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</si>
  <si>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</si>
  <si>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</si>
  <si>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</si>
  <si>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</si>
  <si>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</si>
  <si>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</si>
  <si>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</si>
  <si>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</si>
  <si>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</si>
  <si>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</si>
  <si>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</si>
  <si>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</si>
  <si>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</si>
  <si>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</si>
  <si>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</si>
  <si>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</si>
  <si>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</si>
  <si>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</si>
  <si>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</si>
  <si>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</si>
  <si>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</si>
  <si>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</si>
  <si>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</si>
  <si>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</si>
  <si>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</si>
  <si>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</si>
  <si>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</si>
  <si>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</si>
  <si>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</si>
  <si>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</si>
  <si>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</si>
  <si>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</si>
  <si>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</si>
  <si>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</si>
  <si>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</si>
  <si>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</si>
  <si>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</si>
  <si>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</si>
  <si>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</si>
  <si>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</si>
  <si>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</si>
  <si>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</si>
  <si>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</si>
  <si>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</si>
  <si>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</si>
  <si>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</si>
  <si>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</si>
  <si>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</si>
  <si>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</si>
  <si>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</si>
  <si>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</si>
  <si>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</si>
  <si>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</si>
  <si>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</si>
  <si>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</si>
  <si>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</si>
  <si>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</si>
  <si>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</si>
  <si>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</si>
  <si>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</si>
  <si>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</si>
  <si>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</si>
  <si>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</si>
  <si>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</si>
  <si>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</si>
  <si>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</si>
  <si>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</si>
  <si>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</si>
  <si>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</si>
  <si>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</si>
  <si>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</si>
  <si>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</si>
  <si>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</si>
  <si>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</si>
  <si>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</si>
  <si>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</si>
  <si>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</si>
  <si>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</si>
  <si>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</si>
  <si>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</si>
  <si>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</si>
  <si>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</si>
  <si>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</si>
  <si>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</si>
  <si>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</si>
  <si>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</si>
  <si>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</si>
  <si>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</si>
  <si>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</si>
  <si>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</si>
  <si>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</si>
  <si>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</si>
  <si>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</si>
  <si>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</si>
  <si>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</si>
  <si>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</si>
  <si>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</si>
  <si>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</si>
  <si>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</si>
  <si>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</si>
  <si>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</si>
  <si>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</si>
  <si>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</si>
  <si>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</si>
  <si>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</si>
  <si>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</si>
  <si>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</si>
  <si>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</si>
  <si>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</si>
  <si>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</si>
  <si>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</si>
  <si>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</si>
  <si>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</si>
  <si>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</si>
  <si>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</si>
  <si>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</si>
  <si>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</si>
  <si>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</si>
  <si>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</si>
  <si>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</si>
  <si>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</si>
  <si>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</si>
  <si>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</si>
  <si>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</si>
  <si>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</si>
  <si>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</si>
  <si>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</si>
  <si>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</si>
  <si>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</si>
  <si>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</si>
  <si>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</si>
  <si>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</si>
  <si>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</si>
  <si>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</si>
  <si>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</si>
  <si>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</si>
  <si>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</si>
  <si>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</si>
  <si>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</si>
  <si>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</si>
  <si>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</si>
  <si>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</si>
  <si>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</si>
  <si>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</si>
  <si>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</si>
  <si>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</si>
  <si>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</si>
  <si>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</si>
  <si>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</si>
  <si>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</si>
  <si>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</si>
  <si>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</si>
  <si>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</si>
  <si>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</si>
  <si>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</si>
  <si>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</si>
  <si>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</si>
  <si>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</si>
  <si>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</si>
  <si>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</si>
  <si>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</si>
  <si>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</si>
  <si>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</si>
  <si>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</si>
  <si>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</si>
  <si>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</si>
  <si>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</si>
  <si>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</si>
  <si>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</si>
  <si>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</si>
  <si>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</si>
  <si>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</si>
  <si>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</si>
  <si>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</si>
  <si>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</si>
  <si>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</si>
  <si>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</si>
  <si>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</si>
  <si>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</si>
  <si>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</si>
  <si>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</si>
  <si>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</si>
  <si>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</si>
  <si>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</si>
  <si>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</si>
  <si>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</si>
  <si>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</si>
  <si>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</si>
  <si>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</si>
  <si>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</si>
  <si>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</si>
  <si>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</si>
  <si>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</si>
  <si>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</si>
  <si>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</si>
  <si>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</si>
  <si>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</si>
  <si>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</si>
  <si>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</si>
  <si>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</si>
  <si>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</si>
  <si>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</si>
  <si>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</si>
  <si>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</si>
  <si>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</si>
  <si>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</si>
  <si>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</si>
  <si>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</si>
  <si>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</si>
  <si>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</si>
  <si>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</si>
  <si>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</si>
  <si>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</si>
  <si>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</si>
  <si>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</si>
  <si>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</si>
  <si>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</si>
  <si>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</si>
  <si>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</si>
  <si>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</si>
  <si>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</si>
  <si>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</si>
  <si>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</si>
  <si>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</si>
  <si>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</si>
  <si>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</si>
  <si>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</si>
  <si>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</si>
  <si>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</si>
  <si>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</si>
  <si>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</si>
  <si>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</si>
  <si>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</si>
  <si>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</si>
  <si>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</si>
  <si>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</si>
  <si>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</si>
  <si>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</si>
  <si>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</si>
  <si>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</si>
  <si>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</si>
  <si>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</si>
  <si>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</si>
  <si>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</si>
  <si>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</si>
  <si>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</si>
  <si>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</si>
  <si>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</si>
  <si>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</si>
  <si>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</si>
  <si>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</si>
  <si>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</si>
  <si>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</si>
  <si>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</si>
  <si>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</si>
  <si>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</si>
  <si>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</si>
  <si>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</si>
  <si>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</si>
  <si>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</si>
  <si>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</si>
  <si>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</si>
  <si>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</si>
  <si>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</si>
  <si>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</si>
  <si>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</si>
  <si>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</si>
  <si>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</si>
  <si>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</si>
  <si>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</si>
  <si>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</si>
  <si>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</si>
  <si>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</si>
  <si>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</si>
  <si>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</si>
  <si>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</si>
  <si>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</si>
  <si>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</si>
  <si>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</si>
  <si>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</si>
  <si>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</si>
  <si>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</si>
  <si>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</si>
  <si>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</si>
  <si>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</si>
  <si>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</si>
  <si>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</si>
  <si>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</si>
  <si>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</si>
  <si>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</si>
  <si>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</si>
  <si>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</si>
  <si>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</si>
  <si>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</si>
  <si>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</si>
  <si>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</si>
  <si>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</si>
  <si>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</si>
  <si>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</si>
  <si>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</si>
  <si>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</si>
  <si>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</si>
  <si>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</si>
  <si>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</si>
  <si>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</si>
  <si>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</si>
  <si>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</si>
  <si>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</si>
  <si>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</si>
  <si>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</si>
  <si>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</si>
  <si>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</si>
  <si>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</si>
  <si>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</si>
  <si>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</si>
  <si>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</si>
  <si>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</si>
  <si>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</si>
  <si>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</si>
  <si>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</si>
  <si>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</si>
  <si>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</si>
  <si>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</si>
  <si>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</si>
  <si>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</si>
  <si>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</si>
  <si>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</si>
  <si>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</si>
  <si>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</si>
  <si>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</si>
  <si>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</si>
  <si>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</si>
  <si>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</si>
  <si>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</si>
  <si>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</si>
  <si>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</si>
  <si>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</si>
  <si>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</si>
  <si>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</si>
  <si>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</si>
  <si>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</si>
  <si>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</si>
  <si>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</si>
  <si>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</si>
  <si>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</si>
  <si>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</si>
  <si>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</si>
  <si>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</si>
  <si>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</si>
  <si>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</si>
  <si>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</si>
  <si>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</si>
  <si>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</si>
  <si>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</si>
  <si>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</si>
  <si>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</si>
  <si>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</si>
  <si>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</si>
  <si>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</si>
  <si>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</si>
  <si>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</si>
  <si>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</si>
  <si>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</si>
  <si>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</si>
  <si>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</si>
  <si>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</si>
  <si>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</si>
  <si>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</si>
  <si>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</si>
  <si>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</si>
  <si>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</si>
  <si>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</si>
  <si>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</si>
  <si>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</si>
  <si>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</si>
  <si>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</si>
  <si>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</si>
  <si>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</si>
  <si>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</si>
  <si>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</si>
  <si>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</si>
  <si>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</si>
  <si>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</si>
  <si>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</si>
  <si>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</si>
  <si>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</si>
  <si>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</si>
  <si>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</si>
  <si>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</si>
  <si>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</si>
  <si>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</si>
  <si>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</si>
  <si>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</si>
  <si>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</si>
  <si>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</si>
  <si>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</si>
  <si>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</si>
  <si>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</si>
  <si>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</si>
  <si>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</si>
  <si>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</si>
  <si>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</si>
  <si>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</si>
  <si>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</si>
  <si>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</si>
  <si>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</si>
  <si>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</si>
  <si>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</si>
  <si>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</si>
  <si>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</si>
  <si>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</si>
  <si>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</si>
  <si>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</si>
  <si>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</si>
  <si>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</si>
  <si>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</si>
  <si>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</si>
  <si>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</si>
  <si>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</si>
  <si>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</si>
  <si>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</si>
  <si>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</si>
  <si>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</si>
  <si>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</si>
  <si>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</si>
  <si>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</si>
  <si>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</si>
  <si>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</si>
  <si>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</si>
  <si>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</si>
  <si>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</si>
  <si>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</si>
  <si>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</si>
  <si>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</si>
  <si>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</si>
  <si>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</si>
  <si>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</si>
  <si>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</si>
  <si>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</si>
  <si>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</si>
  <si>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</si>
  <si>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</si>
  <si>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</si>
  <si>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</si>
  <si>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</si>
  <si>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</si>
  <si>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</si>
  <si>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</si>
  <si>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</si>
  <si>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</si>
  <si>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</si>
  <si>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</si>
  <si>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</si>
  <si>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</si>
  <si>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</si>
  <si>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</si>
  <si>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</si>
  <si>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</si>
  <si>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</si>
  <si>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</si>
  <si>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</si>
  <si>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</si>
  <si>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</si>
  <si>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</si>
  <si>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</si>
  <si>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</si>
  <si>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</si>
  <si>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</si>
  <si>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</si>
  <si>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</si>
  <si>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</si>
  <si>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</si>
  <si>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</si>
  <si>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</si>
  <si>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</si>
  <si>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</si>
  <si>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</si>
  <si>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</si>
  <si>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</si>
  <si>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</si>
  <si>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</si>
  <si>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</si>
  <si>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</si>
  <si>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</si>
  <si>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</si>
  <si>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</si>
  <si>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</si>
  <si>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</si>
  <si>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</si>
  <si>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</si>
  <si>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</si>
  <si>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</si>
  <si>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</si>
  <si>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</si>
  <si>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</si>
  <si>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</si>
  <si>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</si>
  <si>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</si>
  <si>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</si>
  <si>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</si>
  <si>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</si>
  <si>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</si>
  <si>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</si>
  <si>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</si>
  <si>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</si>
  <si>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</si>
  <si>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</si>
  <si>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</si>
  <si>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</si>
  <si>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</si>
  <si>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</si>
  <si>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</si>
  <si>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</si>
  <si>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</si>
  <si>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</si>
  <si>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</si>
  <si>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</si>
  <si>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</si>
  <si>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</si>
  <si>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</si>
  <si>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</si>
  <si>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</si>
  <si>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</si>
  <si>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</si>
  <si>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</si>
  <si>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</si>
  <si>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</si>
  <si>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</si>
  <si>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</si>
  <si>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</si>
  <si>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</si>
  <si>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</si>
  <si>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</si>
  <si>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</si>
  <si>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</si>
  <si>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</si>
  <si>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</si>
  <si>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</si>
  <si>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</si>
  <si>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</si>
  <si>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</si>
  <si>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</si>
  <si>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</si>
  <si>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</si>
  <si>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</si>
  <si>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</si>
  <si>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</si>
  <si>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</si>
  <si>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</si>
  <si>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</si>
  <si>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</si>
  <si>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</si>
  <si>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</si>
  <si>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</si>
  <si>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</si>
  <si>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</si>
  <si>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</si>
  <si>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</si>
  <si>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</si>
  <si>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</si>
  <si>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</si>
  <si>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</si>
  <si>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</si>
  <si>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</si>
  <si>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</si>
  <si>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</si>
  <si>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</si>
  <si>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</si>
  <si>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</si>
  <si>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</si>
  <si>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</si>
  <si>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</si>
  <si>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</si>
  <si>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</si>
  <si>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</si>
  <si>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</si>
  <si>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</si>
  <si>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</si>
  <si>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</si>
  <si>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</si>
  <si>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</si>
  <si>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</si>
  <si>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</si>
  <si>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</si>
  <si>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</si>
  <si>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</si>
  <si>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</si>
  <si>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</si>
  <si>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</si>
  <si>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</si>
  <si>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</si>
  <si>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</si>
  <si>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</si>
  <si>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</si>
  <si>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</si>
  <si>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</si>
  <si>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</si>
  <si>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</si>
  <si>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</si>
  <si>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</si>
  <si>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</si>
  <si>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</si>
  <si>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</si>
  <si>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</si>
  <si>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</si>
  <si>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</si>
  <si>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</si>
  <si>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</si>
  <si>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</si>
  <si>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</si>
  <si>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</si>
  <si>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</si>
  <si>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</si>
  <si>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</si>
  <si>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</si>
  <si>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</si>
  <si>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</si>
  <si>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</si>
  <si>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</si>
  <si>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</si>
  <si>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</si>
  <si>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</si>
  <si>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</si>
  <si>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</si>
  <si>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</si>
  <si>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</si>
  <si>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</si>
  <si>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</si>
  <si>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</si>
  <si>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</si>
  <si>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</si>
  <si>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</si>
  <si>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</si>
  <si>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</si>
  <si>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</si>
  <si>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</si>
  <si>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</si>
  <si>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</si>
  <si>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</si>
  <si>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</si>
  <si>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</si>
  <si>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</si>
  <si>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</si>
  <si>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</si>
  <si>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</si>
  <si>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</si>
  <si>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</si>
  <si>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</si>
  <si>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</si>
  <si>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</si>
  <si>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</si>
  <si>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</si>
  <si>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</si>
  <si>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</si>
  <si>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</si>
  <si>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</si>
  <si>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</si>
  <si>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</si>
  <si>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</si>
  <si>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</si>
  <si>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</si>
  <si>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</si>
  <si>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</si>
  <si>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</si>
  <si>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</si>
  <si>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</si>
  <si>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</si>
  <si>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</si>
  <si>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</si>
  <si>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</si>
  <si>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</si>
  <si>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</si>
  <si>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</si>
  <si>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</si>
  <si>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</si>
  <si>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</si>
  <si>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</si>
  <si>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</si>
  <si>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</si>
  <si>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</si>
  <si>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</si>
  <si>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</si>
  <si>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</si>
  <si>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</si>
  <si>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</si>
  <si>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</si>
  <si>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</si>
  <si>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</si>
  <si>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</si>
  <si>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</si>
  <si>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</si>
  <si>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</si>
  <si>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</si>
  <si>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</si>
  <si>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</si>
  <si>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</si>
  <si>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</si>
  <si>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</si>
  <si>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</si>
  <si>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</si>
  <si>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</si>
  <si>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</si>
  <si>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</si>
  <si>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</si>
  <si>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</si>
  <si>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</si>
  <si>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</si>
  <si>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</si>
  <si>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</si>
  <si>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</si>
  <si>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</si>
  <si>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</si>
  <si>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</si>
  <si>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</si>
  <si>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</si>
  <si>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</si>
  <si>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</si>
  <si>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</si>
  <si>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</si>
  <si>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</si>
  <si>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</si>
  <si>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</si>
  <si>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</si>
  <si>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</si>
  <si>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</si>
  <si>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</si>
  <si>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</si>
  <si>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</si>
  <si>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</si>
  <si>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</si>
  <si>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</si>
  <si>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</si>
  <si>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</si>
  <si>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</si>
  <si>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</si>
  <si>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</si>
  <si>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</si>
  <si>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</si>
  <si>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</si>
  <si>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</si>
  <si>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</si>
  <si>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</si>
  <si>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</si>
  <si>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</si>
  <si>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</si>
  <si>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</si>
  <si>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</si>
  <si>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</si>
  <si>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</si>
  <si>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</si>
  <si>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</si>
  <si>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</si>
  <si>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</si>
  <si>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</si>
  <si>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</si>
  <si>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</si>
  <si>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</si>
  <si>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</si>
  <si>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</si>
  <si>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</si>
  <si>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</si>
  <si>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</si>
  <si>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</si>
  <si>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</si>
  <si>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</si>
  <si>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</si>
  <si>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</si>
  <si>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</si>
  <si>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</si>
  <si>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</si>
  <si>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</si>
  <si>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</si>
  <si>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</si>
  <si>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</si>
  <si>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</si>
  <si>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</si>
  <si>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</si>
  <si>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</si>
  <si>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</si>
  <si>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</si>
  <si>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</si>
  <si>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</si>
  <si>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</si>
  <si>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</si>
  <si>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</si>
  <si>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</si>
  <si>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</si>
  <si>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</si>
  <si>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</si>
  <si>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</si>
  <si>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</si>
  <si>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</si>
  <si>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</si>
  <si>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</si>
  <si>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</si>
  <si>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</si>
  <si>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</si>
  <si>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</si>
  <si>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</si>
  <si>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</si>
  <si>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</si>
  <si>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</si>
  <si>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</si>
  <si>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</si>
  <si>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</si>
  <si>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</si>
  <si>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</si>
  <si>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</si>
  <si>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</si>
  <si>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</si>
  <si>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</si>
  <si>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</si>
  <si>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</si>
  <si>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</si>
  <si>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</si>
  <si>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</si>
  <si>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</si>
  <si>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</si>
  <si>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</si>
  <si>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</si>
  <si>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</si>
  <si>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</si>
  <si>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</si>
  <si>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</si>
  <si>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</si>
  <si>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</si>
  <si>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</si>
  <si>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</si>
  <si>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</si>
  <si>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</si>
  <si>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</si>
  <si>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</si>
  <si>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</si>
  <si>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</si>
  <si>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</si>
  <si>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</si>
  <si>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</si>
  <si>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</si>
  <si>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</si>
  <si>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</si>
  <si>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</si>
  <si>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</si>
  <si>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</si>
  <si>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</si>
  <si>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</si>
  <si>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</si>
  <si>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</si>
  <si>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</si>
  <si>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</si>
  <si>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</si>
  <si>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</si>
  <si>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</si>
  <si>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</si>
  <si>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</si>
  <si>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</si>
  <si>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</si>
  <si>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</si>
  <si>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</si>
  <si>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</si>
  <si>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</si>
  <si>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</si>
  <si>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</si>
  <si>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</si>
  <si>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</si>
  <si>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</si>
  <si>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</si>
  <si>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</si>
  <si>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</si>
  <si>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</si>
  <si>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</si>
  <si>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</si>
  <si>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</si>
  <si>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</si>
  <si>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</si>
  <si>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</si>
  <si>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</si>
  <si>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</si>
  <si>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</si>
  <si>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</si>
  <si>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</si>
  <si>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</si>
  <si>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</si>
  <si>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</si>
  <si>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</si>
  <si>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</si>
  <si>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</si>
  <si>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</si>
  <si>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</si>
  <si>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</si>
  <si>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</si>
  <si>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</si>
  <si>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</si>
  <si>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</si>
  <si>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</si>
  <si>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</si>
  <si>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</si>
  <si>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</si>
  <si>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</si>
  <si>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</si>
  <si>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</si>
  <si>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</si>
  <si>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</si>
  <si>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</si>
  <si>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</si>
  <si>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</si>
  <si>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</si>
  <si>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</si>
  <si>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</si>
  <si>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</si>
  <si>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</si>
  <si>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</si>
  <si>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</si>
  <si>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</si>
  <si>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</si>
  <si>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</si>
  <si>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</si>
  <si>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</si>
  <si>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</si>
  <si>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</si>
  <si>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</si>
  <si>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</si>
  <si>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</si>
  <si>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</si>
  <si>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</si>
  <si>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</si>
  <si>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</si>
  <si>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</si>
  <si>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</si>
  <si>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</si>
  <si>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</si>
  <si>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</si>
  <si>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</si>
  <si>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</si>
  <si>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</si>
  <si>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</si>
  <si>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</si>
  <si>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</si>
  <si>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</si>
  <si>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</si>
  <si>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</si>
  <si>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</si>
  <si>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</si>
  <si>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</si>
  <si>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</si>
  <si>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</si>
  <si>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</si>
  <si>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</si>
  <si>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</si>
  <si>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</si>
  <si>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</si>
  <si>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</si>
  <si>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</si>
  <si>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</si>
  <si>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</si>
  <si>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</si>
  <si>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</si>
  <si>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</si>
  <si>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</si>
  <si>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</si>
  <si>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</si>
  <si>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</si>
  <si>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</si>
  <si>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</si>
  <si>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</si>
  <si>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</si>
  <si>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</si>
  <si>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</si>
  <si>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</si>
  <si>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</si>
  <si>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</si>
  <si>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</si>
  <si>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</si>
  <si>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</si>
  <si>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</si>
  <si>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</si>
  <si>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</si>
  <si>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</si>
  <si>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</si>
  <si>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</si>
  <si>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</si>
  <si>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</si>
  <si>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</si>
  <si>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</si>
  <si>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</si>
  <si>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</si>
  <si>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</si>
  <si>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</si>
  <si>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</si>
  <si>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</si>
  <si>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</si>
  <si>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</si>
  <si>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</si>
  <si>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</si>
  <si>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</si>
  <si>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</si>
  <si>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</si>
  <si>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</si>
  <si>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</si>
  <si>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</si>
  <si>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</si>
  <si>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</si>
  <si>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</si>
  <si>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</si>
  <si>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</si>
  <si>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</si>
  <si>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</si>
  <si>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</si>
  <si>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</si>
  <si>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</si>
  <si>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</si>
  <si>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</si>
  <si>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</si>
  <si>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</si>
  <si>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</si>
  <si>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</si>
  <si>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</si>
  <si>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</si>
  <si>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</si>
  <si>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</si>
  <si>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</si>
  <si>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</si>
  <si>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</si>
  <si>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</si>
  <si>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</si>
  <si>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</si>
  <si>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</si>
  <si>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</si>
  <si>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</si>
  <si>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</si>
  <si>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</si>
  <si>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</si>
  <si>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</si>
  <si>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</si>
  <si>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</si>
  <si>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</si>
  <si>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</si>
  <si>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</si>
  <si>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</si>
  <si>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</si>
  <si>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</si>
  <si>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</si>
  <si>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</si>
  <si>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</si>
  <si>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</si>
  <si>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</si>
  <si>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</si>
  <si>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</si>
  <si>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</si>
  <si>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</si>
  <si>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</si>
  <si>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</si>
  <si>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</si>
  <si>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</si>
  <si>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</si>
  <si>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</si>
  <si>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</si>
  <si>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</si>
  <si>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</si>
  <si>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</si>
  <si>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</si>
  <si>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</si>
  <si>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</si>
  <si>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</si>
  <si>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</si>
  <si>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</si>
  <si>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</si>
  <si>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</si>
  <si>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</si>
  <si>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</si>
  <si>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</si>
  <si>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</si>
  <si>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</si>
  <si>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</si>
  <si>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</si>
  <si>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</si>
  <si>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</si>
  <si>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</si>
  <si>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</si>
  <si>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</si>
  <si>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</si>
  <si>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</si>
  <si>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</si>
  <si>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</si>
  <si>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</si>
  <si>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</si>
  <si>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</si>
  <si>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</si>
  <si>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</si>
  <si>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</si>
  <si>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</si>
  <si>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</si>
  <si>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</si>
  <si>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</si>
  <si>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</si>
  <si>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</si>
  <si>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</si>
  <si>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</si>
  <si>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</si>
  <si>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</si>
  <si>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</si>
  <si>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</si>
  <si>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</si>
  <si>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</si>
  <si>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</si>
  <si>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</si>
  <si>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</si>
  <si>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</si>
  <si>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</si>
  <si>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</si>
  <si>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</si>
  <si>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</si>
  <si>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</si>
  <si>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</si>
  <si>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</si>
  <si>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</si>
  <si>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</si>
  <si>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</si>
  <si>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</si>
  <si>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</si>
  <si>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</si>
  <si>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</si>
  <si>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</si>
  <si>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</si>
  <si>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</si>
  <si>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</si>
  <si>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</si>
  <si>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</si>
  <si>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</si>
  <si>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</si>
  <si>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</si>
  <si>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</si>
  <si>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</si>
  <si>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</si>
  <si>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</si>
  <si>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</si>
  <si>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</si>
  <si>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</si>
  <si>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</si>
  <si>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</si>
  <si>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</si>
  <si>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</si>
  <si>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</si>
  <si>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</si>
  <si>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</si>
  <si>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</si>
  <si>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</si>
  <si>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</si>
  <si>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</si>
  <si>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</si>
  <si>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</si>
  <si>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</si>
  <si>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</si>
  <si>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</si>
  <si>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</si>
  <si>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</si>
  <si>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</si>
  <si>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</si>
  <si>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</si>
  <si>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</si>
  <si>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</si>
  <si>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</si>
  <si>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</si>
  <si>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</si>
  <si>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</si>
  <si>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</si>
  <si>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</si>
  <si>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</si>
  <si>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</si>
  <si>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</si>
  <si>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</si>
  <si>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</si>
  <si>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</si>
  <si>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</si>
  <si>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</si>
  <si>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</si>
  <si>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</si>
  <si>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</si>
  <si>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</si>
  <si>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</si>
  <si>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</si>
  <si>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</si>
  <si>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</si>
  <si>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</si>
  <si>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</si>
  <si>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</si>
  <si>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</si>
  <si>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</si>
  <si>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</si>
  <si>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</si>
  <si>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</si>
  <si>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</si>
  <si>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</si>
  <si>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</si>
  <si>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</si>
  <si>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</si>
  <si>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</si>
  <si>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</si>
  <si>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</si>
  <si>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</si>
  <si>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</si>
  <si>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</si>
  <si>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</si>
  <si>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</si>
  <si>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</si>
  <si>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</si>
  <si>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</si>
  <si>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</si>
  <si>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</si>
  <si>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</si>
  <si>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</si>
  <si>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</si>
  <si>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</si>
  <si>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</si>
  <si>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</si>
  <si>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</si>
  <si>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</si>
  <si>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</si>
  <si>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</si>
  <si>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</si>
  <si>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</si>
  <si>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</si>
  <si>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</si>
  <si>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</si>
  <si>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</si>
  <si>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</si>
  <si>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</si>
  <si>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</si>
  <si>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</si>
  <si>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</si>
  <si>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</si>
  <si>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</si>
  <si>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</si>
  <si>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</si>
  <si>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</si>
  <si>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</si>
  <si>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</si>
  <si>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</si>
  <si>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</si>
  <si>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</si>
  <si>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</si>
  <si>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</si>
  <si>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</si>
  <si>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</si>
  <si>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</si>
  <si>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</si>
  <si>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</si>
  <si>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</si>
  <si>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</si>
  <si>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</si>
  <si>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</si>
  <si>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</si>
  <si>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</si>
  <si>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</si>
  <si>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</si>
  <si>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</si>
  <si>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</si>
  <si>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</si>
  <si>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</si>
  <si>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</si>
  <si>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</si>
  <si>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</si>
  <si>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</si>
  <si>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</si>
  <si>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</si>
  <si>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</si>
  <si>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</si>
  <si>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</si>
  <si>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</si>
  <si>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</si>
  <si>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</si>
  <si>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</si>
  <si>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</si>
  <si>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</si>
  <si>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</si>
  <si>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</si>
  <si>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</si>
  <si>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</si>
  <si>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</si>
  <si>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</si>
  <si>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</si>
  <si>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</si>
  <si>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</si>
  <si>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</si>
  <si>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</si>
  <si>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</si>
  <si>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</si>
  <si>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</si>
  <si>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</si>
  <si>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</si>
  <si>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</si>
  <si>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</si>
  <si>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</si>
  <si>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</si>
  <si>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</si>
  <si>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</si>
  <si>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</si>
  <si>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</si>
  <si>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</si>
  <si>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</si>
  <si>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</si>
  <si>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</si>
  <si>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</si>
  <si>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</si>
  <si>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</si>
  <si>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</si>
  <si>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</si>
  <si>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</si>
  <si>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</si>
  <si>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</si>
  <si>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</si>
  <si>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</si>
  <si>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</si>
  <si>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</si>
  <si>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</si>
  <si>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</si>
  <si>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</si>
  <si>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</si>
  <si>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</si>
  <si>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</si>
  <si>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</si>
  <si>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</si>
  <si>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</si>
  <si>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</si>
  <si>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</si>
  <si>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</si>
  <si>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</si>
  <si>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</si>
  <si>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</si>
  <si>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</si>
  <si>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</si>
  <si>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</si>
  <si>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</si>
  <si>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</si>
  <si>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</si>
  <si>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</si>
  <si>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</si>
  <si>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</si>
  <si>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</si>
  <si>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</si>
  <si>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</si>
  <si>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</si>
  <si>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</si>
  <si>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</si>
  <si>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</si>
  <si>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</si>
  <si>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</si>
  <si>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</si>
  <si>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</si>
  <si>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</si>
  <si>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</si>
  <si>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</si>
  <si>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</si>
  <si>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</si>
  <si>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</si>
  <si>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</si>
  <si>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</si>
  <si>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</si>
  <si>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</si>
  <si>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</si>
  <si>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</si>
  <si>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</si>
  <si>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</si>
  <si>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</si>
  <si>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</si>
  <si>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</si>
  <si>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</si>
  <si>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</si>
  <si>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</si>
  <si>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</si>
  <si>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</si>
  <si>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</si>
  <si>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</si>
  <si>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</si>
  <si>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</si>
  <si>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</si>
  <si>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</si>
  <si>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</si>
  <si>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</si>
  <si>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</si>
  <si>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</si>
  <si>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</si>
  <si>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</si>
  <si>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</si>
  <si>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</si>
  <si>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</si>
  <si>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</si>
  <si>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</si>
  <si>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</si>
  <si>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</si>
  <si>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</si>
  <si>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</si>
  <si>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</si>
  <si>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</si>
  <si>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</si>
  <si>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</si>
  <si>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</si>
  <si>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</si>
  <si>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</si>
  <si>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</si>
  <si>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</si>
  <si>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</si>
  <si>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</si>
  <si>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</si>
  <si>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</si>
  <si>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</si>
  <si>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</si>
  <si>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</si>
  <si>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</si>
  <si>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</si>
  <si>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</si>
  <si>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</si>
  <si>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</si>
  <si>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</si>
  <si>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</si>
  <si>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</si>
  <si>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</si>
  <si>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</si>
  <si>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</si>
  <si>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</si>
  <si>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</si>
  <si>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</si>
  <si>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</si>
  <si>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</si>
  <si>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</si>
  <si>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</si>
  <si>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</si>
  <si>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</si>
  <si>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</si>
  <si>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</si>
  <si>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</si>
  <si>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</si>
  <si>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</si>
  <si>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</si>
  <si>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</si>
  <si>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</si>
  <si>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</si>
  <si>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</si>
  <si>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</si>
  <si>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</si>
  <si>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</si>
  <si>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</si>
  <si>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</si>
  <si>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</si>
  <si>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</si>
  <si>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</si>
  <si>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</si>
  <si>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</si>
  <si>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</si>
  <si>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</si>
  <si>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</si>
  <si>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</si>
  <si>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</si>
  <si>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</si>
  <si>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</si>
  <si>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</si>
  <si>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</si>
  <si>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</si>
  <si>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</si>
  <si>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</si>
  <si>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</si>
  <si>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</si>
  <si>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</si>
  <si>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</si>
  <si>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</si>
  <si>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</si>
  <si>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</si>
  <si>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</si>
  <si>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</si>
  <si>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</si>
  <si>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</si>
  <si>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</si>
  <si>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</si>
  <si>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</si>
  <si>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</si>
  <si>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</si>
  <si>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</si>
  <si>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</si>
  <si>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</si>
  <si>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</si>
  <si>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</si>
  <si>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</si>
  <si>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</si>
  <si>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</si>
  <si>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</si>
  <si>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</si>
  <si>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</si>
  <si>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</si>
  <si>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</si>
  <si>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</si>
  <si>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</si>
  <si>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</si>
  <si>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</si>
  <si>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</si>
  <si>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</si>
  <si>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</si>
  <si>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</si>
  <si>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</si>
  <si>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</si>
  <si>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</si>
  <si>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</si>
  <si>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</si>
  <si>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</si>
  <si>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</si>
  <si>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</si>
  <si>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</si>
  <si>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</si>
  <si>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</si>
  <si>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</si>
  <si>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</si>
  <si>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</si>
  <si>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</si>
  <si>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</si>
  <si>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</si>
  <si>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</si>
  <si>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</si>
  <si>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</si>
  <si>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</si>
  <si>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</si>
  <si>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</si>
  <si>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</si>
  <si>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</si>
  <si>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</si>
  <si>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</si>
  <si>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</si>
  <si>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</si>
  <si>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</si>
  <si>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</si>
  <si>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</si>
  <si>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</si>
  <si>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</si>
  <si>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</si>
  <si>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</si>
  <si>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</si>
  <si>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</si>
  <si>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</si>
  <si>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</si>
  <si>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</si>
  <si>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</si>
  <si>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</si>
  <si>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</si>
  <si>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</si>
  <si>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</si>
  <si>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</si>
  <si>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</si>
  <si>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</si>
  <si>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</si>
  <si>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</si>
  <si>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</si>
  <si>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</si>
  <si>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</si>
  <si>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</si>
  <si>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</si>
  <si>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</si>
  <si>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</si>
  <si>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</si>
  <si>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</si>
  <si>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</si>
  <si>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</si>
  <si>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</si>
  <si>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</si>
  <si>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</si>
  <si>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</si>
  <si>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</si>
  <si>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</si>
  <si>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</si>
  <si>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</si>
  <si>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</si>
  <si>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</si>
  <si>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</si>
  <si>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</si>
  <si>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</si>
  <si>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</si>
  <si>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</si>
  <si>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</si>
  <si>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</si>
  <si>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</si>
  <si>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</si>
  <si>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</si>
  <si>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</si>
  <si>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</si>
  <si>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</si>
  <si>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</si>
  <si>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</si>
  <si>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</si>
  <si>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</si>
  <si>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</si>
  <si>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</si>
  <si>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</si>
  <si>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</si>
  <si>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</si>
  <si>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</si>
  <si>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</si>
  <si>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</si>
  <si>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</si>
  <si>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</si>
  <si>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</si>
  <si>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</si>
  <si>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</si>
  <si>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</si>
  <si>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</si>
  <si>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</si>
  <si>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</si>
  <si>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</si>
  <si>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</si>
  <si>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</si>
  <si>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</si>
  <si>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</si>
  <si>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</si>
  <si>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</si>
  <si>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</si>
  <si>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</si>
  <si>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</si>
  <si>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</si>
  <si>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</si>
  <si>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</si>
  <si>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</si>
  <si>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</si>
  <si>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</si>
  <si>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</si>
  <si>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</si>
  <si>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</si>
  <si>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</si>
  <si>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</si>
  <si>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</si>
  <si>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</si>
  <si>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</si>
  <si>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</si>
  <si>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</si>
  <si>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</si>
  <si>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</si>
  <si>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</si>
  <si>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</si>
  <si>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</si>
  <si>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</si>
  <si>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</si>
  <si>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</si>
  <si>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</si>
  <si>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</si>
  <si>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</si>
  <si>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</si>
  <si>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</si>
  <si>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</si>
  <si>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</si>
  <si>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</si>
  <si>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</si>
  <si>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</si>
  <si>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</si>
  <si>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</si>
  <si>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</si>
  <si>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</si>
  <si>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</si>
  <si>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</si>
  <si>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</si>
  <si>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</si>
  <si>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</si>
  <si>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</si>
  <si>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</si>
  <si>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</si>
  <si>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</si>
  <si>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</si>
  <si>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</si>
  <si>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</si>
  <si>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</si>
  <si>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</si>
  <si>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</si>
  <si>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</si>
  <si>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</si>
  <si>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</si>
  <si>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</si>
  <si>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</si>
  <si>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</si>
  <si>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</si>
  <si>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</si>
  <si>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</si>
  <si>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</si>
  <si>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</si>
  <si>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</si>
  <si>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</si>
  <si>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</si>
  <si>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</si>
  <si>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</si>
  <si>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</si>
  <si>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</si>
  <si>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</si>
  <si>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</si>
  <si>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</si>
  <si>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</si>
  <si>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</si>
  <si>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</si>
  <si>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</si>
  <si>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</si>
  <si>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</si>
  <si>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</si>
  <si>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</si>
  <si>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</si>
  <si>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</si>
  <si>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</si>
  <si>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</si>
  <si>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</si>
  <si>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</si>
  <si>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</si>
  <si>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</si>
  <si>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</si>
  <si>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</si>
  <si>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</si>
  <si>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</si>
  <si>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</si>
  <si>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</si>
  <si>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</si>
  <si>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</si>
  <si>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</si>
  <si>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</si>
  <si>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</si>
  <si>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</si>
  <si>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</si>
  <si>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</si>
  <si>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</si>
  <si>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</si>
  <si>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</si>
  <si>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</si>
  <si>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</si>
  <si>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</si>
  <si>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</si>
  <si>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</si>
  <si>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</si>
  <si>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</si>
  <si>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</si>
  <si>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</si>
  <si>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</si>
  <si>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</si>
  <si>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</si>
  <si>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</si>
  <si>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</si>
  <si>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</si>
  <si>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</si>
  <si>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</si>
  <si>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</si>
  <si>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</si>
  <si>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</si>
  <si>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</si>
  <si>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</si>
  <si>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</si>
  <si>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</si>
  <si>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</si>
  <si>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</si>
  <si>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</si>
  <si>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</si>
  <si>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</si>
  <si>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</si>
  <si>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</si>
  <si>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</si>
  <si>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</si>
  <si>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</si>
  <si>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</si>
  <si>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</si>
  <si>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</si>
  <si>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</si>
  <si>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</si>
  <si>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</si>
  <si>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</si>
  <si>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</si>
  <si>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</si>
  <si>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</si>
  <si>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</si>
  <si>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</si>
  <si>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</si>
  <si>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</si>
  <si>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</si>
  <si>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</si>
  <si>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</si>
  <si>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</si>
  <si>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</si>
  <si>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</si>
  <si>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</si>
  <si>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</si>
  <si>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</si>
  <si>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</si>
  <si>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</si>
  <si>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</si>
  <si>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</si>
  <si>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</si>
  <si>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</si>
  <si>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</si>
  <si>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</si>
  <si>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</si>
  <si>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</si>
  <si>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</si>
  <si>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</si>
  <si>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</si>
  <si>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</si>
  <si>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</si>
  <si>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</si>
  <si>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</si>
  <si>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</si>
  <si>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</si>
  <si>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</si>
  <si>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</si>
  <si>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</si>
  <si>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</si>
  <si>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</si>
  <si>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</si>
  <si>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</si>
  <si>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</si>
  <si>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</si>
  <si>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</si>
  <si>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</si>
  <si>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</si>
  <si>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</si>
  <si>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</si>
  <si>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</si>
  <si>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</si>
  <si>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</si>
  <si>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</si>
  <si>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</si>
  <si>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</si>
  <si>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</si>
  <si>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</si>
  <si>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</si>
  <si>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</si>
  <si>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</si>
  <si>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</si>
  <si>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</si>
  <si>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</si>
  <si>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</si>
  <si>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</si>
  <si>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</si>
  <si>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</si>
  <si>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</si>
  <si>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</si>
  <si>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</si>
  <si>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</si>
  <si>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</si>
  <si>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</si>
  <si>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</si>
  <si>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</si>
  <si>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</si>
  <si>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</si>
  <si>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</si>
  <si>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</si>
  <si>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</si>
  <si>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</si>
  <si>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</si>
  <si>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</si>
  <si>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</si>
  <si>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</si>
  <si>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</si>
  <si>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</si>
  <si>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</si>
  <si>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</si>
  <si>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</si>
  <si>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</si>
  <si>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</si>
  <si>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</si>
  <si>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</si>
  <si>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</si>
  <si>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</si>
  <si>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</si>
  <si>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</si>
  <si>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</si>
  <si>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</si>
  <si>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</si>
  <si>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</si>
  <si>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</si>
  <si>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</si>
  <si>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</si>
  <si>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</si>
  <si>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</si>
  <si>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</si>
  <si>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</si>
  <si>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</si>
  <si>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</si>
  <si>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</si>
  <si>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</si>
  <si>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</si>
  <si>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</si>
  <si>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</si>
  <si>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</si>
  <si>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</si>
  <si>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</si>
  <si>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</si>
  <si>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</si>
  <si>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</si>
  <si>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</si>
  <si>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</si>
  <si>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</si>
  <si>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</si>
  <si>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</si>
  <si>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</si>
  <si>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</si>
  <si>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</si>
  <si>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</si>
  <si>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</si>
  <si>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</si>
  <si>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</si>
  <si>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</si>
  <si>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</si>
  <si>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</si>
  <si>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</si>
  <si>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</si>
  <si>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</si>
  <si>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</si>
  <si>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</si>
  <si>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</si>
  <si>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</si>
  <si>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</si>
  <si>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</si>
  <si>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</si>
  <si>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</si>
  <si>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</si>
  <si>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</si>
  <si>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</si>
  <si>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</si>
  <si>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</si>
  <si>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</si>
  <si>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</si>
  <si>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</si>
  <si>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</si>
  <si>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</si>
  <si>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</si>
  <si>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</si>
  <si>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</si>
  <si>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</si>
  <si>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</si>
  <si>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</si>
  <si>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</si>
  <si>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</si>
  <si>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</si>
  <si>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</si>
  <si>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</si>
  <si>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</si>
  <si>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</si>
  <si>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</si>
  <si>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</si>
  <si>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</si>
  <si>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</si>
  <si>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</si>
  <si>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</si>
  <si>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</si>
  <si>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</si>
  <si>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</si>
  <si>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</si>
  <si>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</si>
  <si>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</si>
  <si>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</si>
  <si>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</si>
  <si>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</si>
  <si>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</si>
  <si>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</si>
  <si>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</si>
  <si>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</si>
  <si>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</si>
  <si>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</si>
  <si>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</si>
  <si>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</si>
  <si>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</si>
  <si>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</si>
  <si>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</si>
  <si>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</si>
  <si>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</si>
  <si>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</si>
  <si>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</si>
  <si>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</si>
  <si>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</si>
  <si>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</si>
  <si>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</si>
  <si>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</si>
  <si>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</si>
  <si>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</si>
  <si>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</si>
  <si>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</si>
  <si>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</si>
  <si>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</si>
  <si>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</si>
  <si>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</si>
  <si>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</si>
  <si>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</si>
  <si>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</si>
  <si>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</si>
  <si>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</si>
  <si>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</si>
  <si>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</si>
  <si>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</si>
  <si>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</si>
  <si>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</si>
  <si>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</si>
  <si>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</si>
  <si>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</si>
  <si>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</si>
  <si>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</si>
  <si>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</si>
  <si>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</si>
  <si>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</si>
  <si>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</si>
  <si>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</si>
  <si>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</si>
  <si>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</si>
  <si>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</si>
  <si>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</si>
  <si>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</si>
  <si>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</si>
  <si>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</si>
  <si>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</si>
  <si>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</si>
  <si>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</si>
  <si>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</si>
  <si>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</si>
  <si>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</si>
  <si>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</si>
  <si>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</si>
  <si>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</si>
  <si>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</si>
  <si>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</si>
  <si>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</si>
  <si>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</si>
  <si>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</si>
  <si>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</si>
  <si>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</si>
  <si>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</si>
  <si>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</si>
  <si>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</si>
  <si>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</si>
  <si>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</si>
  <si>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</si>
  <si>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</si>
  <si>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</si>
  <si>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</si>
  <si>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</si>
  <si>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</si>
  <si>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</si>
  <si>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</si>
  <si>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</si>
  <si>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</si>
  <si>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</si>
  <si>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</si>
  <si>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</si>
  <si>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</si>
  <si>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</si>
  <si>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</si>
  <si>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</si>
  <si>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</si>
  <si>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</si>
  <si>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</si>
  <si>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</si>
  <si>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</si>
  <si>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</si>
  <si>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</si>
  <si>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</si>
  <si>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</si>
  <si>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</si>
  <si>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</si>
  <si>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</si>
  <si>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</si>
  <si>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</si>
  <si>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</si>
  <si>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</si>
  <si>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</si>
  <si>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</si>
  <si>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</si>
  <si>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</si>
  <si>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</si>
  <si>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</si>
  <si>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</si>
  <si>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</si>
  <si>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</si>
  <si>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</si>
  <si>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</si>
  <si>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</si>
  <si>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</si>
  <si>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</si>
  <si>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</si>
  <si>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</si>
  <si>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</si>
  <si>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</si>
  <si>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</si>
  <si>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</si>
  <si>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</si>
  <si>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</si>
  <si>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</si>
  <si>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</si>
  <si>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</si>
  <si>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</si>
  <si>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</si>
  <si>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</si>
  <si>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</si>
  <si>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</si>
  <si>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</si>
  <si>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</si>
  <si>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</si>
  <si>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</si>
  <si>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</si>
  <si>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</si>
  <si>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</si>
  <si>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</si>
  <si>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</si>
  <si>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</si>
  <si>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</si>
  <si>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</si>
  <si>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</si>
  <si>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</si>
  <si>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</si>
  <si>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</si>
  <si>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</si>
  <si>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</si>
  <si>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</si>
  <si>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</si>
  <si>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</si>
  <si>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</si>
  <si>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</si>
  <si>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</si>
  <si>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</si>
  <si>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</si>
  <si>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</si>
  <si>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</si>
  <si>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</si>
  <si>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</si>
  <si>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</si>
  <si>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</si>
  <si>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</si>
  <si>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</si>
  <si>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</si>
  <si>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</si>
  <si>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</si>
  <si>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</si>
  <si>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</si>
  <si>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</si>
  <si>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</si>
  <si>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</si>
  <si>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</si>
  <si>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</si>
  <si>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</si>
  <si>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</si>
  <si>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</si>
  <si>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</si>
  <si>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</si>
  <si>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</si>
  <si>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</si>
  <si>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</si>
  <si>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</si>
  <si>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</si>
  <si>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</si>
  <si>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</si>
  <si>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</si>
  <si>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</si>
  <si>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</si>
  <si>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</si>
  <si>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</si>
  <si>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</si>
  <si>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</si>
  <si>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</si>
  <si>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</si>
  <si>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</si>
  <si>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</si>
  <si>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</si>
  <si>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</si>
  <si>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</si>
  <si>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</si>
  <si>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</si>
  <si>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</si>
  <si>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</si>
  <si>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</si>
  <si>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</si>
  <si>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</si>
  <si>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</si>
  <si>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</si>
  <si>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</si>
  <si>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</si>
  <si>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</si>
  <si>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</si>
  <si>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</si>
  <si>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</si>
  <si>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</si>
  <si>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</si>
  <si>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</si>
  <si>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</si>
  <si>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</si>
  <si>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</si>
  <si>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</si>
  <si>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</si>
  <si>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</si>
  <si>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</si>
  <si>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</si>
  <si>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</si>
  <si>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</si>
  <si>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</si>
  <si>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</si>
  <si>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</si>
  <si>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</si>
  <si>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</si>
  <si>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</si>
  <si>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</si>
  <si>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</si>
  <si>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</si>
  <si>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</si>
  <si>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</si>
  <si>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</si>
  <si>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</si>
  <si>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</si>
  <si>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</si>
  <si>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</si>
  <si>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</si>
  <si>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</si>
  <si>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</si>
  <si>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</si>
  <si>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</si>
  <si>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</si>
  <si>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</si>
  <si>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</si>
  <si>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</si>
  <si>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</si>
  <si>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</si>
  <si>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</si>
  <si>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</si>
  <si>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</si>
  <si>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</si>
  <si>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</si>
  <si>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</si>
  <si>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</si>
  <si>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</si>
  <si>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</si>
  <si>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</si>
  <si>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</si>
  <si>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</si>
  <si>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</si>
  <si>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</si>
  <si>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</si>
  <si>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</si>
  <si>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</si>
  <si>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</si>
  <si>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</si>
  <si>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</si>
  <si>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</si>
  <si>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</si>
  <si>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</si>
  <si>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</si>
  <si>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</si>
  <si>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</si>
  <si>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</si>
  <si>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</si>
  <si>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</si>
  <si>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</si>
  <si>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</si>
  <si>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</si>
  <si>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</si>
  <si>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</si>
  <si>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</si>
  <si>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</si>
  <si>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</si>
  <si>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</si>
  <si>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</si>
  <si>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</si>
  <si>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</si>
  <si>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</si>
  <si>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</si>
  <si>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</si>
  <si>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</si>
  <si>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</si>
  <si>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</si>
  <si>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</si>
  <si>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</si>
  <si>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</si>
  <si>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</si>
  <si>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</si>
  <si>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</si>
  <si>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</si>
  <si>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</si>
  <si>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</si>
  <si>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</si>
  <si>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</si>
  <si>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</si>
  <si>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</si>
  <si>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</si>
  <si>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</si>
  <si>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</si>
  <si>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</si>
  <si>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</si>
  <si>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</si>
  <si>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</si>
  <si>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</si>
  <si>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</si>
  <si>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</si>
  <si>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</si>
  <si>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</si>
  <si>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</si>
  <si>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</si>
  <si>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</si>
  <si>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</si>
  <si>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</si>
  <si>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</si>
  <si>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</si>
  <si>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</si>
  <si>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</si>
  <si>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</si>
  <si>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</si>
  <si>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</si>
  <si>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</si>
  <si>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</si>
  <si>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</si>
  <si>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</si>
  <si>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</si>
  <si>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</si>
  <si>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</si>
  <si>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</si>
  <si>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</si>
  <si>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</si>
  <si>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</si>
  <si>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</si>
  <si>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</si>
  <si>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</si>
  <si>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</si>
  <si>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</si>
  <si>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</si>
  <si>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</si>
  <si>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</si>
  <si>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</si>
  <si>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</si>
  <si>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</si>
  <si>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</si>
  <si>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</si>
  <si>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</si>
  <si>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</si>
  <si>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</si>
  <si>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</si>
  <si>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</si>
  <si>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</si>
  <si>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</si>
  <si>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</si>
  <si>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</si>
  <si>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</si>
  <si>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</si>
  <si>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</si>
  <si>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</si>
  <si>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</si>
  <si>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</si>
  <si>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</si>
  <si>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</si>
  <si>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</si>
  <si>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</si>
  <si>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</si>
  <si>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</si>
  <si>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</si>
  <si>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</si>
  <si>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</si>
  <si>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</si>
  <si>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</si>
  <si>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</si>
  <si>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</si>
  <si>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</si>
  <si>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</si>
  <si>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</si>
  <si>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</si>
  <si>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</si>
  <si>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</si>
  <si>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</si>
  <si>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</si>
  <si>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</si>
  <si>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</si>
  <si>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</si>
  <si>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</si>
  <si>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</si>
  <si>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</si>
  <si>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</si>
  <si>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</si>
  <si>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</si>
  <si>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</si>
  <si>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</si>
  <si>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</si>
  <si>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</si>
  <si>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</si>
  <si>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</si>
  <si>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</si>
  <si>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</si>
  <si>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</si>
  <si>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</si>
  <si>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</si>
  <si>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</si>
  <si>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</si>
  <si>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</si>
  <si>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</si>
  <si>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</si>
  <si>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</si>
  <si>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</si>
  <si>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</si>
  <si>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</si>
  <si>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</si>
  <si>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</si>
  <si>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</si>
  <si>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</si>
  <si>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</si>
  <si>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</si>
  <si>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</si>
  <si>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</si>
  <si>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</si>
  <si>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</si>
  <si>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</si>
  <si>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</si>
  <si>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</si>
  <si>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</si>
  <si>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</si>
  <si>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</si>
  <si>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</si>
  <si>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</si>
  <si>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</si>
  <si>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</si>
  <si>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</si>
  <si>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</si>
  <si>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</si>
  <si>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</si>
  <si>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</si>
  <si>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</si>
  <si>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</si>
  <si>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</si>
  <si>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</si>
  <si>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</si>
  <si>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</si>
  <si>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</si>
  <si>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</si>
  <si>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</si>
  <si>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</si>
  <si>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</si>
  <si>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</si>
  <si>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</si>
  <si>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</si>
  <si>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</si>
  <si>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</si>
  <si>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</si>
  <si>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</si>
  <si>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</si>
  <si>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</si>
  <si>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</si>
  <si>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</si>
  <si>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</si>
  <si>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</si>
  <si>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</si>
  <si>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</si>
  <si>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</si>
  <si>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</si>
  <si>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</si>
  <si>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</si>
  <si>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</si>
  <si>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</si>
  <si>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</si>
  <si>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</si>
  <si>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</si>
  <si>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</si>
  <si>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</si>
  <si>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</si>
  <si>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</si>
  <si>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</si>
  <si>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</si>
  <si>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</si>
  <si>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</si>
  <si>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</si>
  <si>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</si>
  <si>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</si>
  <si>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</si>
  <si>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</si>
  <si>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</si>
  <si>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</si>
  <si>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</si>
  <si>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</si>
  <si>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</si>
  <si>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</si>
  <si>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</si>
  <si>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</si>
  <si>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</si>
  <si>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</si>
  <si>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</si>
  <si>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</si>
  <si>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</si>
  <si>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</si>
  <si>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</si>
  <si>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</si>
  <si>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</si>
  <si>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</si>
  <si>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</si>
  <si>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</si>
  <si>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</si>
  <si>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</si>
  <si>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</si>
  <si>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</si>
  <si>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</si>
  <si>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</si>
  <si>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</si>
  <si>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</si>
  <si>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</si>
  <si>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</si>
  <si>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</si>
  <si>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</si>
  <si>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</si>
  <si>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</si>
  <si>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</si>
  <si>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</si>
  <si>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</si>
  <si>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</si>
  <si>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</si>
  <si>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</si>
  <si>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</si>
  <si>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</si>
  <si>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</si>
  <si>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</si>
  <si>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</si>
  <si>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</si>
  <si>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</si>
  <si>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</si>
  <si>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</si>
  <si>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</si>
  <si>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</si>
  <si>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</si>
  <si>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</si>
  <si>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</si>
  <si>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</si>
  <si>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</si>
  <si>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</si>
  <si>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</si>
  <si>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</si>
  <si>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</si>
  <si>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</si>
  <si>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</si>
  <si>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</si>
  <si>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</si>
  <si>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</si>
  <si>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</si>
  <si>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</si>
  <si>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</si>
  <si>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</si>
  <si>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</si>
  <si>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</si>
  <si>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</si>
  <si>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</si>
  <si>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</si>
  <si>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</si>
  <si>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</si>
  <si>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</si>
  <si>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</si>
  <si>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</si>
  <si>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</si>
  <si>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</si>
  <si>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</si>
  <si>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</si>
  <si>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</si>
  <si>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</si>
  <si>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</si>
  <si>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</si>
  <si>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</si>
  <si>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</si>
  <si>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</si>
  <si>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</si>
  <si>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</si>
  <si>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</si>
  <si>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</si>
  <si>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</si>
  <si>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</si>
  <si>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</si>
  <si>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</si>
  <si>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</si>
  <si>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</si>
  <si>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</si>
  <si>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</si>
  <si>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</si>
  <si>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</si>
  <si>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</si>
  <si>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</si>
  <si>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</si>
  <si>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</si>
  <si>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</si>
  <si>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</si>
  <si>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</si>
  <si>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</si>
  <si>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</si>
  <si>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</si>
  <si>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</si>
  <si>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</si>
  <si>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</si>
  <si>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</si>
  <si>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</si>
  <si>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</si>
  <si>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</si>
  <si>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</si>
  <si>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</si>
  <si>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</si>
  <si>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</si>
  <si>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</si>
  <si>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</si>
  <si>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</si>
  <si>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</si>
  <si>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</si>
  <si>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</si>
  <si>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</si>
  <si>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</si>
  <si>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</si>
  <si>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</si>
  <si>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</si>
  <si>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</si>
  <si>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</si>
  <si>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</si>
  <si>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</si>
  <si>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</si>
  <si>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</si>
  <si>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</si>
  <si>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</si>
  <si>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</si>
  <si>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</si>
  <si>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</si>
  <si>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</si>
  <si>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</si>
  <si>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</si>
  <si>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</si>
  <si>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</si>
  <si>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</si>
  <si>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</si>
  <si>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</si>
  <si>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</si>
  <si>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</si>
  <si>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</si>
  <si>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</si>
  <si>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</si>
  <si>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</si>
  <si>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</si>
  <si>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</si>
  <si>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</si>
  <si>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</si>
  <si>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</si>
  <si>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</si>
  <si>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</si>
  <si>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</si>
  <si>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</si>
  <si>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</si>
  <si>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</si>
  <si>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</si>
  <si>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</si>
  <si>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</si>
  <si>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</si>
  <si>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</si>
  <si>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</si>
  <si>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</si>
  <si>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</si>
  <si>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</si>
  <si>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</si>
  <si>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</si>
  <si>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</si>
  <si>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</si>
  <si>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</si>
  <si>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</si>
  <si>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</si>
  <si>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</si>
  <si>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</si>
  <si>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</si>
  <si>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</si>
  <si>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</si>
  <si>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</si>
  <si>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</si>
  <si>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</si>
  <si>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</si>
  <si>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</si>
  <si>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</si>
  <si>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</si>
  <si>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</si>
  <si>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</si>
  <si>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</si>
  <si>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</si>
  <si>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</si>
  <si>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</si>
  <si>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</si>
  <si>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</si>
  <si>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</si>
  <si>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</si>
  <si>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</si>
  <si>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</si>
  <si>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</si>
  <si>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</si>
  <si>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</si>
  <si>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</si>
  <si>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</si>
  <si>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</si>
  <si>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</si>
  <si>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</si>
  <si>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</si>
  <si>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</si>
  <si>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</si>
  <si>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</si>
  <si>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</si>
  <si>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</si>
  <si>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</si>
  <si>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</si>
  <si>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</si>
  <si>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</si>
  <si>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</si>
  <si>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</si>
  <si>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</si>
  <si>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</si>
  <si>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</si>
  <si>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</si>
  <si>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</si>
  <si>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</si>
  <si>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</si>
  <si>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</si>
  <si>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</si>
  <si>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</si>
  <si>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</si>
  <si>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</si>
  <si>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</si>
  <si>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</si>
  <si>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</si>
  <si>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</si>
  <si>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</si>
  <si>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</si>
  <si>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</si>
  <si>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</si>
  <si>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</si>
  <si>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</si>
  <si>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</si>
  <si>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</si>
  <si>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</si>
  <si>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</si>
  <si>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</si>
  <si>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</si>
  <si>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</si>
  <si>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</si>
  <si>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</si>
  <si>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</si>
  <si>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</si>
  <si>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</si>
  <si>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</si>
  <si>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</si>
  <si>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</si>
  <si>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</si>
  <si>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</si>
  <si>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</si>
  <si>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</si>
  <si>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</si>
  <si>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</si>
  <si>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</si>
  <si>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</si>
  <si>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</si>
  <si>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</si>
  <si>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</si>
  <si>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</si>
  <si>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</si>
  <si>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</si>
  <si>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</si>
  <si>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</si>
  <si>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</si>
  <si>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</si>
  <si>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</si>
  <si>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</si>
  <si>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</si>
  <si>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</si>
  <si>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</si>
  <si>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</si>
  <si>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</si>
  <si>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</si>
  <si>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</si>
  <si>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</si>
  <si>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</si>
  <si>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</si>
  <si>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</si>
  <si>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</si>
  <si>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</si>
  <si>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</si>
  <si>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</si>
  <si>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</si>
  <si>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</si>
  <si>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</si>
  <si>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</si>
  <si>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</si>
  <si>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</si>
  <si>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</si>
  <si>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</si>
  <si>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</si>
  <si>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</si>
  <si>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</si>
  <si>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</si>
  <si>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</si>
  <si>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</si>
  <si>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</si>
  <si>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</si>
  <si>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</si>
  <si>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</si>
  <si>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</si>
  <si>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</si>
  <si>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</si>
  <si>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</si>
  <si>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</si>
  <si>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</si>
  <si>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</si>
  <si>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</si>
  <si>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</si>
  <si>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</si>
  <si>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</si>
  <si>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</si>
  <si>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</si>
  <si>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</si>
  <si>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</si>
  <si>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</si>
  <si>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</si>
  <si>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</si>
  <si>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</si>
  <si>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</si>
  <si>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</si>
  <si>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</si>
  <si>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</si>
  <si>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</si>
  <si>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</si>
  <si>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</si>
  <si>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</si>
  <si>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</si>
  <si>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</si>
  <si>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</si>
  <si>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</si>
  <si>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</si>
  <si>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</si>
  <si>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</si>
  <si>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</si>
  <si>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</si>
  <si>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</si>
  <si>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</si>
  <si>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</si>
  <si>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</si>
  <si>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</si>
  <si>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</si>
  <si>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</si>
  <si>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</si>
  <si>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</si>
  <si>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</si>
  <si>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</si>
  <si>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</si>
  <si>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</si>
  <si>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</si>
  <si>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</si>
  <si>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</si>
  <si>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</si>
  <si>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</si>
  <si>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</si>
  <si>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</si>
  <si>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</si>
  <si>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</si>
  <si>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</si>
  <si>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</si>
  <si>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</si>
  <si>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</si>
  <si>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</si>
  <si>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</si>
  <si>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</si>
  <si>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</si>
  <si>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</si>
  <si>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</si>
  <si>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</si>
  <si>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</si>
  <si>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</si>
  <si>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</si>
  <si>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</si>
  <si>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</si>
  <si>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</si>
  <si>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</si>
  <si>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</si>
  <si>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</si>
  <si>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</si>
  <si>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</si>
  <si>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</si>
  <si>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</si>
  <si>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</si>
  <si>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</si>
  <si>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</si>
  <si>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</si>
  <si>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</si>
  <si>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</si>
  <si>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</si>
  <si>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</si>
  <si>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</si>
  <si>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</si>
  <si>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</si>
  <si>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</si>
  <si>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</si>
  <si>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</si>
  <si>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</si>
  <si>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</si>
  <si>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</si>
  <si>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</si>
  <si>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</si>
  <si>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</si>
  <si>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</si>
  <si>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</si>
  <si>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</si>
  <si>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</si>
  <si>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</si>
  <si>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</si>
  <si>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</si>
  <si>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</si>
  <si>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</si>
  <si>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</si>
  <si>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</si>
  <si>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</si>
  <si>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</si>
  <si>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</si>
  <si>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</si>
  <si>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</si>
  <si>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</si>
  <si>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</si>
  <si>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</si>
  <si>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</si>
  <si>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</si>
  <si>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</si>
  <si>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</si>
  <si>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</si>
  <si>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</si>
  <si>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</si>
  <si>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</si>
  <si>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</si>
  <si>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</si>
  <si>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</si>
  <si>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</si>
  <si>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</si>
  <si>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</si>
  <si>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</si>
  <si>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</si>
  <si>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</si>
  <si>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</si>
  <si>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</si>
  <si>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</si>
  <si>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</si>
  <si>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</si>
  <si>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</si>
  <si>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</si>
  <si>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</si>
  <si>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</si>
  <si>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</si>
  <si>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</si>
  <si>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</si>
  <si>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</si>
  <si>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</si>
  <si>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</si>
  <si>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</si>
  <si>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</si>
  <si>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</si>
  <si>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</si>
  <si>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</si>
  <si>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</si>
  <si>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</si>
  <si>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</si>
  <si>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</si>
  <si>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</si>
  <si>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</si>
  <si>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</si>
  <si>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</si>
  <si>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</si>
  <si>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</si>
  <si>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</si>
  <si>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</si>
  <si>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</si>
  <si>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</si>
  <si>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</si>
  <si>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</si>
  <si>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</si>
  <si>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</si>
  <si>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</si>
  <si>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</si>
  <si>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</si>
  <si>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</si>
  <si>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</si>
  <si>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</si>
  <si>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</si>
  <si>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</si>
  <si>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</si>
  <si>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</si>
  <si>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</si>
  <si>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</si>
  <si>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</si>
  <si>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</si>
  <si>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</si>
  <si>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</si>
  <si>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</si>
  <si>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</si>
  <si>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</si>
  <si>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</si>
  <si>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</si>
  <si>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</si>
  <si>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</si>
  <si>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</si>
  <si>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</si>
  <si>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</si>
  <si>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</si>
  <si>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</si>
  <si>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</si>
  <si>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</si>
  <si>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</si>
  <si>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</si>
  <si>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</si>
  <si>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</si>
  <si>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</si>
  <si>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</si>
  <si>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</si>
  <si>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</si>
  <si>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</si>
  <si>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</si>
  <si>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</si>
  <si>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</si>
  <si>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</si>
  <si>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</si>
  <si>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</si>
  <si>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</si>
  <si>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</si>
  <si>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</si>
  <si>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</si>
  <si>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</si>
  <si>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</si>
  <si>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</si>
  <si>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</si>
  <si>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</si>
  <si>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</si>
  <si>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</si>
  <si>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</si>
  <si>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</si>
  <si>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</si>
  <si>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</si>
  <si>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</si>
  <si>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</si>
  <si>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</si>
  <si>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</si>
  <si>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</si>
  <si>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</si>
  <si>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</si>
  <si>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</si>
  <si>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</si>
  <si>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</si>
  <si>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</si>
  <si>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</si>
  <si>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</si>
  <si>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</si>
  <si>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</si>
  <si>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</si>
  <si>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</si>
  <si>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</si>
  <si>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</si>
  <si>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</si>
  <si>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</si>
  <si>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</si>
  <si>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</si>
  <si>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</si>
  <si>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</si>
  <si>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</si>
  <si>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</si>
  <si>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</si>
  <si>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</si>
  <si>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</si>
  <si>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</si>
  <si>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</si>
  <si>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</si>
  <si>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</si>
  <si>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</si>
  <si>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</si>
  <si>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</si>
  <si>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</si>
  <si>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</si>
  <si>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</si>
  <si>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</si>
  <si>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</si>
  <si>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</si>
  <si>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</si>
  <si>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</si>
  <si>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</si>
  <si>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</si>
  <si>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</si>
  <si>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</si>
  <si>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</si>
  <si>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</si>
  <si>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</si>
  <si>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</si>
  <si>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</si>
  <si>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</si>
  <si>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</si>
  <si>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</si>
  <si>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</si>
  <si>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</si>
  <si>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</si>
  <si>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</si>
  <si>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</si>
  <si>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</si>
  <si>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</si>
  <si>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</si>
  <si>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</si>
  <si>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</si>
  <si>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</si>
  <si>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</si>
  <si>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</si>
  <si>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</si>
  <si>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</si>
  <si>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</si>
  <si>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</si>
  <si>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</si>
  <si>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</si>
  <si>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</si>
  <si>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</si>
  <si>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</si>
  <si>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</si>
  <si>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</si>
  <si>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</si>
  <si>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</si>
  <si>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</si>
  <si>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</si>
  <si>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</si>
  <si>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</si>
  <si>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</si>
  <si>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</si>
  <si>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</si>
  <si>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</si>
  <si>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</si>
  <si>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</si>
  <si>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</si>
  <si>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</si>
  <si>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</si>
  <si>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</si>
  <si>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</si>
  <si>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</si>
  <si>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</si>
  <si>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</si>
  <si>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</si>
  <si>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</si>
  <si>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</si>
  <si>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</si>
  <si>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</si>
  <si>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</si>
  <si>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</si>
  <si>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</si>
  <si>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</si>
  <si>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</si>
  <si>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</si>
  <si>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</si>
  <si>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</si>
  <si>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</si>
  <si>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</si>
  <si>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</si>
  <si>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</si>
  <si>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</si>
  <si>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</si>
  <si>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</si>
  <si>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</si>
  <si>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</si>
  <si>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</si>
  <si>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</si>
  <si>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</si>
  <si>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</si>
  <si>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</si>
  <si>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</si>
  <si>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</si>
  <si>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</si>
  <si>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</si>
  <si>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</si>
  <si>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</si>
  <si>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</si>
  <si>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</si>
  <si>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</si>
  <si>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</si>
  <si>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</si>
  <si>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</si>
  <si>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</si>
  <si>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</si>
  <si>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</si>
  <si>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</si>
  <si>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</si>
  <si>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</si>
  <si>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</si>
  <si>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</si>
  <si>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</si>
  <si>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</si>
  <si>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</si>
  <si>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</si>
  <si>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</si>
  <si>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</si>
  <si>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</si>
  <si>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</si>
  <si>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</si>
  <si>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</si>
  <si>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</si>
  <si>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</si>
  <si>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</si>
  <si>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</si>
  <si>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</si>
  <si>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</si>
  <si>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</si>
  <si>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</si>
  <si>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</si>
  <si>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</si>
  <si>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</si>
  <si>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</si>
  <si>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</si>
  <si>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</si>
  <si>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</si>
  <si>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</si>
  <si>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</si>
  <si>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</si>
  <si>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</si>
  <si>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</si>
  <si>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</si>
  <si>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</si>
  <si>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</si>
  <si>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</si>
  <si>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</si>
  <si>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</si>
  <si>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</si>
  <si>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</si>
  <si>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</si>
  <si>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</si>
  <si>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</si>
  <si>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</si>
  <si>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</si>
  <si>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</si>
  <si>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</si>
  <si>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</si>
  <si>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</si>
  <si>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</si>
  <si>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</si>
  <si>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</si>
  <si>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</si>
  <si>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</si>
  <si>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</si>
  <si>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</si>
  <si>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</si>
  <si>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</si>
  <si>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</si>
  <si>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</si>
  <si>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</si>
  <si>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</si>
  <si>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</si>
  <si>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</si>
  <si>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</si>
  <si>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</si>
  <si>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</si>
  <si>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</si>
  <si>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</si>
  <si>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</si>
  <si>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</si>
  <si>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</si>
  <si>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</si>
  <si>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</si>
  <si>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</si>
  <si>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</si>
  <si>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</si>
  <si>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</si>
  <si>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</si>
  <si>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</si>
  <si>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</si>
  <si>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</si>
  <si>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</si>
  <si>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</si>
  <si>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</si>
  <si>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</si>
  <si>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</si>
  <si>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</si>
  <si>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</si>
  <si>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</si>
  <si>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</si>
  <si>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</si>
  <si>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</si>
  <si>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</si>
  <si>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</si>
  <si>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</si>
  <si>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</si>
  <si>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</si>
  <si>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</si>
  <si>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</si>
  <si>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</si>
  <si>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</si>
  <si>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</si>
  <si>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</si>
  <si>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</si>
  <si>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</si>
  <si>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</si>
  <si>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</si>
  <si>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</si>
  <si>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</si>
  <si>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</si>
  <si>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</si>
  <si>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</si>
  <si>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</si>
  <si>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</si>
  <si>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</si>
  <si>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</si>
  <si>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</si>
  <si>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</si>
  <si>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</si>
  <si>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</si>
  <si>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</si>
  <si>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</si>
  <si>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</si>
  <si>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</si>
  <si>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</si>
  <si>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</si>
  <si>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</si>
  <si>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</si>
  <si>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</si>
  <si>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</si>
  <si>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</si>
  <si>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</si>
  <si>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</si>
  <si>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</si>
  <si>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</si>
  <si>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</si>
  <si>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</si>
  <si>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</si>
  <si>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</si>
  <si>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</si>
  <si>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</si>
  <si>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</si>
  <si>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</si>
  <si>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</si>
  <si>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</si>
  <si>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</si>
  <si>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</si>
  <si>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</si>
  <si>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</si>
  <si>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</si>
  <si>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</si>
  <si>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</si>
  <si>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</si>
  <si>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</si>
  <si>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</si>
  <si>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</si>
  <si>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</si>
  <si>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</si>
  <si>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</si>
  <si>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</si>
  <si>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</si>
  <si>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</si>
  <si>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</si>
  <si>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</si>
  <si>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</si>
  <si>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</si>
  <si>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</si>
  <si>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</si>
  <si>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</si>
  <si>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</si>
  <si>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</si>
  <si>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</si>
  <si>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</si>
  <si>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</si>
  <si>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</si>
  <si>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</si>
  <si>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</si>
  <si>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</si>
  <si>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</si>
  <si>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</si>
  <si>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</si>
  <si>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</si>
  <si>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</si>
  <si>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</si>
  <si>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</si>
  <si>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</si>
  <si>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</si>
  <si>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</si>
  <si>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</si>
  <si>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</si>
  <si>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</si>
  <si>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</si>
  <si>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</si>
  <si>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</si>
  <si>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</si>
  <si>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</si>
  <si>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</si>
  <si>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</si>
  <si>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</si>
  <si>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</si>
  <si>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</si>
  <si>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</si>
  <si>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</si>
  <si>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</si>
  <si>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</si>
  <si>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</si>
  <si>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</si>
  <si>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</si>
  <si>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</si>
  <si>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</si>
  <si>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</si>
  <si>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</si>
  <si>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</si>
  <si>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</si>
  <si>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</si>
  <si>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</si>
  <si>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</si>
  <si>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</si>
  <si>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</si>
  <si>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</si>
  <si>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</si>
  <si>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</si>
  <si>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</si>
  <si>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</si>
  <si>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</si>
  <si>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</si>
  <si>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</si>
  <si>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</si>
  <si>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</si>
  <si>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</si>
  <si>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</si>
  <si>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</si>
  <si>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</si>
  <si>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</si>
  <si>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</si>
  <si>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</si>
  <si>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</si>
  <si>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</si>
  <si>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</si>
  <si>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</si>
  <si>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</si>
  <si>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</si>
  <si>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</si>
  <si>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</si>
  <si>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</si>
  <si>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</si>
  <si>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</si>
  <si>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</si>
  <si>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</si>
  <si>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</si>
  <si>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</si>
  <si>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</si>
  <si>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</si>
  <si>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</si>
  <si>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</si>
  <si>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</si>
  <si>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</si>
  <si>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</si>
  <si>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</si>
  <si>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</si>
  <si>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</si>
  <si>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</si>
  <si>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</si>
  <si>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</si>
  <si>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</si>
  <si>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</si>
  <si>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</si>
  <si>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</si>
  <si>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</si>
  <si>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</si>
  <si>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</si>
  <si>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</si>
  <si>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</si>
  <si>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</si>
  <si>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</si>
  <si>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</si>
  <si>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</si>
  <si>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</si>
  <si>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</si>
  <si>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</si>
  <si>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</si>
  <si>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</si>
  <si>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</si>
  <si>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</si>
  <si>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</si>
  <si>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</si>
  <si>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</si>
  <si>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</si>
  <si>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</si>
  <si>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</si>
  <si>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</si>
  <si>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</si>
  <si>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</si>
  <si>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</si>
  <si>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</si>
  <si>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</si>
  <si>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</si>
  <si>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</si>
  <si>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</si>
  <si>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</si>
  <si>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</si>
  <si>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</si>
  <si>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</si>
  <si>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</si>
  <si>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</si>
  <si>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</si>
  <si>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</si>
  <si>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</si>
  <si>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</si>
  <si>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</si>
  <si>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</si>
  <si>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</si>
  <si>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</si>
  <si>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</si>
  <si>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</si>
  <si>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</si>
  <si>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</si>
  <si>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</si>
  <si>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</si>
  <si>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</si>
  <si>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</si>
  <si>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</si>
  <si>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</si>
  <si>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</si>
  <si>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</si>
  <si>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</si>
  <si>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</si>
  <si>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</si>
  <si>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</si>
  <si>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</si>
  <si>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</si>
  <si>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</si>
  <si>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</si>
  <si>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</si>
  <si>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</si>
  <si>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</si>
  <si>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</si>
  <si>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</si>
  <si>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</si>
  <si>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</si>
  <si>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</si>
  <si>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</si>
  <si>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</si>
  <si>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</si>
  <si>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</si>
  <si>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</si>
  <si>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</si>
  <si>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</si>
  <si>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</si>
  <si>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</si>
  <si>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</si>
  <si>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</si>
  <si>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</si>
  <si>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</si>
  <si>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</si>
  <si>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</si>
  <si>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</si>
  <si>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</si>
  <si>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</si>
  <si>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</si>
  <si>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</si>
  <si>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</si>
  <si>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</si>
  <si>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</si>
  <si>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</si>
  <si>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</si>
  <si>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</si>
  <si>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</si>
  <si>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</si>
  <si>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</si>
  <si>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</si>
  <si>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</si>
  <si>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</si>
  <si>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</si>
  <si>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</si>
  <si>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</si>
  <si>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</si>
  <si>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</si>
  <si>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</si>
  <si>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</si>
  <si>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</si>
  <si>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</si>
  <si>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</si>
  <si>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</si>
  <si>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</si>
  <si>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</si>
  <si>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</si>
  <si>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</si>
  <si>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</si>
  <si>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</si>
  <si>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</si>
  <si>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</si>
  <si>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</si>
  <si>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</si>
  <si>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</si>
  <si>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</si>
  <si>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</si>
  <si>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</si>
  <si>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</si>
  <si>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</si>
  <si>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</si>
  <si>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</si>
  <si>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</si>
  <si>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</si>
  <si>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</si>
  <si>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</si>
  <si>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</si>
  <si>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</si>
  <si>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</si>
  <si>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</si>
  <si>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</si>
  <si>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</si>
  <si>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</si>
  <si>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</si>
  <si>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</si>
  <si>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</si>
  <si>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</si>
  <si>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</si>
  <si>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</si>
  <si>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</si>
  <si>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</si>
  <si>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</si>
  <si>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</si>
  <si>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</si>
  <si>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</si>
  <si>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</si>
  <si>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</si>
  <si>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</si>
  <si>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</si>
  <si>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</si>
  <si>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</si>
  <si>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</si>
  <si>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</si>
  <si>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</si>
  <si>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</si>
  <si>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</si>
  <si>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</si>
  <si>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</si>
  <si>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</si>
  <si>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</si>
  <si>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</si>
  <si>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</si>
  <si>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</si>
  <si>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</si>
  <si>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</si>
  <si>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</si>
  <si>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</si>
  <si>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</si>
  <si>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</si>
  <si>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</si>
  <si>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</si>
  <si>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</si>
  <si>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</si>
  <si>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</si>
  <si>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</si>
  <si>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</si>
  <si>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</si>
  <si>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</si>
  <si>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</si>
  <si>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</si>
  <si>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</si>
  <si>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</si>
  <si>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</si>
  <si>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</si>
  <si>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</si>
  <si>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</si>
  <si>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</si>
  <si>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</si>
  <si>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</si>
  <si>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</si>
  <si>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</si>
  <si>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</si>
  <si>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</si>
  <si>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</si>
  <si>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</si>
  <si>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</si>
  <si>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</si>
  <si>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</si>
  <si>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</si>
  <si>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</si>
  <si>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</si>
  <si>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</si>
  <si>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</si>
  <si>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</si>
  <si>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</si>
  <si>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</si>
  <si>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</si>
  <si>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</si>
  <si>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</si>
  <si>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</si>
  <si>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</si>
  <si>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</si>
  <si>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</si>
  <si>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</si>
  <si>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</si>
  <si>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</si>
  <si>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</si>
  <si>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</si>
  <si>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</si>
  <si>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</si>
  <si>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</si>
  <si>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</si>
  <si>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</si>
  <si>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</si>
  <si>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</si>
  <si>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</si>
  <si>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</si>
  <si>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</si>
  <si>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</si>
  <si>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</si>
  <si>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</si>
  <si>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</si>
  <si>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</si>
  <si>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</si>
  <si>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</si>
  <si>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</si>
  <si>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</si>
  <si>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</si>
  <si>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</si>
  <si>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</si>
  <si>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</si>
  <si>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</si>
  <si>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</si>
  <si>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</si>
  <si>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</si>
  <si>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</si>
  <si>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</si>
  <si>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</si>
  <si>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</si>
  <si>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</si>
  <si>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</si>
  <si>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</si>
  <si>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</si>
  <si>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</si>
  <si>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</si>
  <si>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</si>
  <si>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</si>
  <si>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</si>
  <si>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</si>
  <si>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</si>
  <si>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</si>
  <si>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</si>
  <si>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</si>
  <si>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</si>
  <si>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</si>
  <si>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</si>
  <si>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</si>
  <si>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</si>
  <si>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</si>
  <si>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</si>
  <si>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</si>
  <si>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</si>
  <si>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</si>
  <si>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</si>
  <si>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</si>
  <si>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</si>
  <si>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</si>
  <si>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</si>
  <si>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</si>
  <si>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</si>
  <si>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</si>
  <si>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</si>
  <si>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</si>
  <si>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</si>
  <si>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</si>
  <si>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</si>
  <si>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</si>
  <si>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</si>
  <si>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</si>
  <si>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</si>
  <si>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</si>
  <si>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</si>
  <si>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</si>
  <si>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</si>
  <si>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</si>
  <si>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</si>
  <si>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</si>
  <si>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</si>
  <si>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</si>
  <si>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</si>
  <si>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</si>
  <si>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</si>
  <si>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</si>
  <si>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</si>
  <si>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</si>
  <si>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</si>
  <si>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</si>
  <si>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</si>
  <si>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</si>
  <si>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</si>
  <si>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</si>
  <si>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</si>
  <si>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</si>
  <si>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</si>
  <si>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</si>
  <si>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</si>
  <si>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</si>
  <si>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</si>
  <si>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</si>
  <si>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</si>
  <si>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</si>
  <si>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</si>
  <si>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</si>
  <si>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</si>
  <si>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</si>
  <si>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</si>
  <si>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</si>
  <si>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</si>
  <si>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</si>
  <si>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</si>
  <si>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</si>
  <si>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</si>
  <si>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</si>
  <si>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</si>
  <si>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</si>
  <si>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</si>
  <si>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</si>
  <si>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</si>
  <si>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</si>
  <si>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</si>
  <si>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</si>
  <si>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</si>
  <si>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</si>
  <si>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</si>
  <si>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</si>
  <si>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</si>
  <si>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</si>
  <si>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</si>
  <si>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</si>
  <si>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</si>
  <si>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</si>
  <si>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</si>
  <si>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</si>
  <si>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</si>
  <si>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</si>
  <si>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</si>
  <si>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</si>
  <si>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</si>
  <si>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</si>
  <si>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</si>
  <si>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</si>
  <si>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</si>
  <si>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</si>
  <si>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</si>
  <si>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</si>
  <si>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</si>
  <si>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</si>
  <si>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</si>
  <si>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</si>
  <si>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</si>
  <si>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</si>
  <si>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</si>
  <si>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</si>
  <si>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</si>
  <si>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</si>
  <si>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</si>
  <si>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</si>
  <si>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</si>
  <si>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</si>
  <si>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</si>
  <si>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</si>
  <si>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</si>
  <si>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</si>
  <si>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</si>
  <si>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</si>
  <si>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</si>
  <si>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</si>
  <si>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</si>
  <si>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</si>
  <si>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</si>
  <si>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</si>
  <si>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</si>
  <si>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</si>
  <si>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</si>
  <si>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</si>
  <si>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</si>
  <si>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</si>
  <si>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</si>
  <si>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</si>
  <si>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</si>
  <si>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</si>
  <si>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</si>
  <si>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</si>
  <si>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</si>
  <si>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</si>
  <si>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</si>
  <si>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</si>
  <si>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</si>
  <si>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</si>
  <si>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</si>
  <si>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</si>
  <si>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</si>
  <si>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</si>
  <si>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</si>
  <si>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</si>
  <si>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</si>
  <si>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</si>
  <si>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</si>
  <si>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</si>
  <si>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</si>
  <si>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</si>
  <si>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</si>
  <si>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</si>
  <si>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</si>
  <si>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</si>
  <si>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</si>
  <si>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</si>
  <si>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</si>
  <si>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</si>
  <si>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</si>
  <si>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</si>
  <si>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</si>
  <si>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</si>
  <si>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</si>
  <si>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</si>
  <si>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</si>
  <si>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</si>
  <si>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</si>
  <si>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</si>
  <si>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</si>
  <si>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</si>
  <si>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</si>
  <si>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</si>
  <si>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</si>
  <si>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</si>
  <si>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</si>
  <si>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</si>
  <si>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</si>
  <si>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</si>
  <si>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</si>
  <si>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</si>
  <si>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</si>
  <si>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</si>
  <si>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</si>
  <si>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</si>
  <si>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</si>
  <si>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</si>
  <si>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</si>
  <si>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</si>
  <si>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</si>
  <si>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</si>
  <si>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</si>
  <si>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</si>
  <si>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</si>
  <si>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</si>
  <si>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</si>
  <si>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</si>
  <si>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</si>
  <si>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</si>
  <si>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</si>
  <si>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</si>
  <si>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</si>
  <si>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</si>
  <si>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</si>
  <si>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</si>
  <si>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</si>
  <si>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</si>
  <si>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</si>
  <si>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</si>
  <si>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</si>
  <si>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</si>
  <si>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</si>
  <si>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</si>
  <si>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</si>
  <si>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</si>
  <si>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</si>
  <si>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</si>
  <si>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</si>
  <si>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</si>
  <si>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</si>
  <si>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</si>
  <si>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</si>
  <si>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</si>
  <si>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</si>
  <si>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</si>
  <si>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</si>
  <si>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</si>
  <si>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</si>
  <si>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</si>
  <si>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</si>
  <si>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</si>
  <si>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</si>
  <si>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</si>
  <si>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</si>
  <si>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</si>
  <si>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</si>
  <si>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</si>
  <si>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</si>
  <si>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</si>
  <si>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</si>
  <si>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</si>
  <si>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</si>
  <si>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</si>
  <si>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</si>
  <si>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</si>
  <si>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</si>
  <si>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</si>
  <si>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</si>
  <si>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</si>
  <si>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</si>
  <si>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</si>
  <si>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</si>
  <si>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</si>
  <si>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</si>
  <si>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</si>
  <si>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</si>
  <si>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</si>
  <si>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</si>
  <si>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</si>
  <si>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</si>
  <si>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</si>
  <si>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</si>
  <si>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</si>
  <si>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</si>
  <si>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</si>
  <si>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</si>
  <si>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</si>
  <si>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</si>
  <si>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</si>
  <si>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</si>
  <si>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</si>
  <si>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</si>
  <si>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</si>
  <si>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</si>
  <si>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</si>
  <si>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</si>
  <si>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</si>
  <si>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</si>
  <si>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</si>
  <si>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</si>
  <si>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</si>
  <si>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</si>
  <si>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</si>
  <si>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</si>
  <si>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</si>
  <si>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</si>
  <si>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</si>
  <si>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</si>
  <si>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</si>
  <si>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</si>
  <si>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</si>
  <si>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</si>
  <si>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</si>
  <si>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</si>
  <si>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</si>
  <si>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</si>
  <si>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</si>
  <si>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</si>
  <si>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</si>
  <si>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</si>
  <si>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</si>
  <si>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</si>
  <si>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</si>
  <si>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</si>
  <si>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</si>
  <si>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</si>
  <si>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</si>
  <si>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</si>
  <si>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</si>
  <si>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</si>
  <si>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</si>
  <si>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</si>
  <si>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</si>
  <si>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</si>
  <si>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</si>
  <si>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</si>
  <si>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</si>
  <si>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</si>
  <si>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</si>
  <si>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</si>
  <si>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</si>
  <si>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</si>
  <si>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</si>
  <si>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</si>
  <si>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</si>
  <si>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</si>
  <si>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</si>
  <si>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</si>
  <si>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</si>
  <si>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</si>
  <si>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</si>
  <si>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</si>
  <si>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</si>
  <si>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</si>
  <si>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</si>
  <si>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</si>
  <si>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</si>
  <si>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</si>
  <si>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</si>
  <si>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</si>
  <si>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</si>
  <si>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</si>
  <si>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</si>
  <si>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</si>
  <si>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</si>
  <si>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</si>
  <si>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</si>
  <si>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</si>
  <si>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</si>
  <si>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</si>
  <si>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</si>
  <si>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</si>
  <si>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</si>
  <si>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</si>
  <si>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</si>
  <si>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</si>
  <si>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</si>
  <si>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</si>
  <si>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</si>
  <si>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</si>
  <si>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</si>
  <si>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</si>
  <si>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</si>
  <si>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</si>
  <si>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</si>
  <si>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</si>
  <si>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</si>
  <si>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</si>
  <si>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</si>
  <si>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</si>
  <si>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</si>
  <si>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</si>
  <si>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</si>
  <si>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</si>
  <si>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</si>
  <si>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</si>
  <si>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</si>
  <si>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</si>
  <si>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</si>
  <si>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</si>
  <si>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</si>
  <si>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</si>
  <si>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</si>
  <si>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</si>
  <si>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</si>
  <si>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</si>
  <si>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</si>
  <si>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</si>
  <si>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</si>
  <si>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</si>
  <si>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</si>
  <si>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</si>
  <si>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</si>
  <si>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</si>
  <si>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</si>
  <si>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</si>
  <si>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</si>
  <si>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</si>
  <si>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</si>
  <si>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</si>
  <si>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</si>
  <si>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</si>
  <si>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</si>
  <si>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</si>
  <si>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</si>
  <si>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</si>
  <si>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</si>
  <si>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</si>
  <si>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</si>
  <si>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</si>
  <si>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</si>
  <si>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</si>
  <si>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</si>
  <si>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</si>
  <si>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</si>
  <si>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</si>
  <si>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</si>
  <si>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</si>
  <si>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</si>
  <si>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</si>
  <si>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</si>
  <si>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</si>
  <si>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</si>
  <si>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</si>
  <si>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</si>
  <si>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</si>
  <si>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</si>
  <si>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</si>
  <si>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</si>
  <si>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</si>
  <si>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</si>
  <si>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</si>
  <si>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</si>
  <si>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</si>
  <si>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</si>
  <si>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</si>
  <si>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</si>
  <si>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</si>
  <si>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</si>
  <si>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</si>
  <si>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</si>
  <si>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</si>
  <si>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</si>
  <si>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</si>
  <si>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</si>
  <si>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</si>
  <si>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</si>
  <si>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</si>
  <si>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</si>
  <si>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</si>
  <si>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</si>
  <si>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</si>
  <si>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</si>
  <si>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</si>
  <si>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</si>
  <si>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</si>
  <si>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</si>
  <si>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</si>
  <si>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</si>
  <si>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</si>
  <si>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</si>
  <si>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</si>
  <si>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</si>
  <si>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</si>
  <si>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</si>
  <si>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</si>
  <si>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</si>
  <si>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</si>
  <si>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</si>
  <si>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</si>
  <si>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</si>
  <si>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</si>
  <si>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</si>
  <si>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</si>
  <si>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</si>
  <si>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</si>
  <si>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</si>
  <si>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</si>
  <si>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</si>
  <si>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</si>
  <si>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</si>
  <si>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</si>
  <si>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</si>
  <si>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</si>
  <si>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</si>
  <si>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</si>
  <si>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</si>
  <si>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</si>
  <si>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</si>
  <si>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</si>
  <si>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</si>
  <si>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</si>
  <si>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</si>
  <si>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</si>
  <si>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</si>
  <si>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</si>
  <si>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</si>
  <si>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</si>
  <si>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</si>
  <si>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</si>
  <si>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</si>
  <si>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</si>
  <si>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</si>
  <si>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</si>
  <si>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</si>
  <si>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</si>
  <si>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</si>
  <si>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</si>
  <si>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</si>
  <si>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</si>
  <si>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</si>
  <si>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</si>
  <si>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</si>
  <si>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</si>
  <si>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</si>
  <si>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</si>
  <si>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</si>
  <si>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</si>
  <si>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</si>
  <si>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</si>
  <si>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</si>
  <si>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</si>
  <si>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</si>
  <si>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</si>
  <si>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</si>
  <si>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</si>
  <si>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</si>
  <si>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</si>
  <si>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</si>
  <si>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</si>
  <si>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</si>
  <si>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</si>
  <si>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</si>
  <si>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</si>
  <si>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</si>
  <si>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</si>
  <si>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</si>
  <si>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</si>
  <si>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</si>
  <si>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</si>
  <si>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</si>
  <si>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</si>
  <si>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</si>
  <si>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</si>
  <si>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</si>
  <si>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</si>
  <si>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</si>
  <si>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</si>
  <si>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</si>
  <si>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</si>
  <si>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</si>
  <si>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</si>
  <si>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</si>
  <si>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</si>
  <si>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</si>
  <si>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</si>
  <si>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</si>
  <si>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</si>
  <si>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</si>
  <si>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</si>
  <si>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</si>
  <si>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</si>
  <si>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</si>
  <si>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</si>
  <si>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</si>
  <si>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</si>
  <si>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</si>
  <si>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</si>
  <si>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</si>
  <si>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</si>
  <si>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</si>
  <si>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</si>
  <si>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</si>
  <si>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</si>
  <si>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</si>
  <si>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</si>
  <si>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</si>
  <si>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</si>
  <si>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</si>
  <si>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</si>
  <si>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</si>
  <si>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</si>
  <si>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</si>
  <si>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</si>
  <si>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</si>
  <si>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</si>
  <si>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</si>
  <si>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</si>
  <si>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</si>
  <si>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</si>
  <si>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</si>
  <si>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</si>
  <si>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</si>
  <si>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</si>
  <si>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</si>
  <si>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</si>
  <si>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</si>
  <si>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</si>
  <si>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</si>
  <si>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</si>
  <si>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</si>
  <si>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</si>
  <si>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</si>
  <si>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</si>
  <si>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</si>
  <si>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</si>
  <si>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</si>
  <si>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</si>
  <si>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</si>
  <si>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</si>
  <si>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</si>
  <si>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</si>
  <si>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</si>
  <si>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</si>
  <si>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</si>
  <si>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</si>
  <si>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</si>
  <si>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</si>
  <si>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</si>
  <si>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</si>
  <si>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</si>
  <si>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</si>
  <si>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</si>
  <si>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</si>
  <si>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</si>
  <si>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</si>
  <si>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</si>
  <si>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</si>
  <si>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</si>
  <si>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</si>
  <si>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</si>
  <si>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</si>
  <si>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</si>
  <si>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</si>
  <si>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</si>
  <si>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</si>
  <si>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</si>
  <si>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</si>
  <si>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</si>
  <si>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</si>
  <si>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</si>
  <si>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</si>
  <si>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</si>
  <si>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</si>
  <si>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</si>
  <si>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</si>
  <si>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</si>
  <si>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</si>
  <si>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</si>
  <si>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</si>
  <si>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</si>
  <si>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</si>
  <si>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</si>
  <si>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</si>
  <si>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</si>
  <si>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</si>
  <si>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</si>
  <si>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</si>
  <si>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</si>
  <si>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</si>
  <si>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</si>
  <si>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</si>
  <si>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</si>
  <si>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</si>
  <si>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</si>
  <si>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</si>
  <si>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</si>
  <si>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</si>
  <si>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</si>
  <si>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</si>
  <si>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</si>
  <si>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</si>
  <si>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</si>
  <si>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</si>
  <si>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</si>
  <si>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</si>
  <si>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</si>
  <si>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</si>
  <si>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</si>
  <si>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</si>
  <si>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</si>
  <si>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</si>
  <si>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</si>
  <si>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</si>
  <si>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</si>
  <si>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</si>
  <si>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</si>
  <si>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</si>
  <si>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</si>
  <si>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</si>
  <si>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</si>
  <si>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</si>
  <si>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</si>
  <si>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</si>
  <si>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</si>
  <si>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</si>
  <si>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</si>
  <si>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</si>
  <si>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</si>
  <si>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</si>
  <si>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</si>
  <si>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</si>
  <si>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</si>
  <si>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</si>
  <si>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</si>
  <si>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</si>
  <si>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</si>
  <si>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</si>
  <si>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</si>
  <si>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</si>
  <si>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</si>
  <si>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</si>
  <si>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</si>
  <si>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</si>
  <si>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</si>
  <si>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</si>
  <si>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</si>
  <si>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</si>
  <si>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</si>
  <si>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</si>
  <si>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</si>
  <si>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</si>
  <si>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</si>
  <si>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</si>
  <si>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</si>
  <si>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</si>
  <si>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</si>
  <si>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</si>
  <si>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</si>
  <si>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</si>
  <si>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</si>
  <si>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</si>
  <si>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</si>
  <si>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</si>
  <si>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</si>
  <si>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</si>
  <si>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</si>
  <si>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</si>
  <si>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</si>
  <si>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</si>
  <si>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</si>
  <si>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</si>
  <si>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</si>
  <si>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</si>
  <si>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</si>
  <si>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</si>
  <si>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</si>
  <si>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</si>
  <si>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</si>
  <si>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</si>
  <si>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</si>
  <si>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</si>
  <si>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</si>
  <si>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</si>
  <si>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</si>
  <si>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</si>
  <si>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</si>
  <si>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</si>
  <si>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</si>
  <si>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</si>
  <si>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</si>
  <si>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</si>
  <si>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</si>
  <si>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</si>
  <si>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</si>
  <si>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</si>
  <si>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</si>
  <si>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</si>
  <si>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</si>
  <si>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</si>
  <si>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</si>
  <si>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</si>
  <si>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</si>
  <si>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</si>
  <si>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</si>
  <si>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</si>
  <si>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</si>
  <si>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</si>
  <si>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</si>
  <si>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</si>
  <si>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</si>
  <si>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</si>
  <si>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</si>
  <si>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</si>
  <si>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</si>
  <si>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</si>
  <si>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</si>
  <si>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</si>
  <si>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</si>
  <si>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</si>
  <si>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</si>
  <si>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</si>
  <si>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</si>
  <si>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</si>
  <si>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</si>
  <si>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</si>
  <si>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</si>
  <si>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</si>
  <si>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</si>
  <si>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</si>
  <si>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</si>
  <si>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</si>
  <si>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</si>
  <si>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</si>
  <si>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</si>
  <si>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</si>
  <si>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</si>
  <si>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</si>
  <si>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</si>
  <si>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</si>
  <si>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</si>
  <si>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</si>
  <si>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</si>
  <si>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</si>
  <si>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</si>
  <si>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</si>
  <si>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</si>
  <si>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</si>
  <si>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</si>
  <si>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</si>
  <si>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</si>
  <si>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</si>
  <si>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</si>
  <si>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</si>
  <si>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</si>
  <si>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</si>
  <si>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</si>
  <si>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</si>
  <si>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</si>
  <si>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</si>
  <si>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</si>
  <si>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</si>
  <si>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</si>
  <si>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</si>
  <si>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</si>
  <si>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</si>
  <si>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</si>
  <si>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</si>
  <si>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</si>
  <si>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</si>
  <si>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</si>
  <si>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</si>
  <si>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</si>
  <si>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</si>
  <si>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</si>
  <si>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</si>
  <si>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</si>
  <si>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</si>
  <si>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</si>
  <si>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</si>
  <si>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</si>
  <si>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</si>
  <si>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</si>
  <si>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</si>
  <si>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</si>
  <si>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</si>
  <si>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</si>
  <si>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</si>
  <si>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</si>
  <si>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</si>
  <si>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</si>
  <si>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</si>
  <si>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</si>
  <si>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</si>
  <si>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</si>
  <si>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</si>
  <si>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</si>
  <si>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</si>
  <si>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</si>
  <si>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</si>
  <si>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</si>
  <si>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</si>
  <si>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</si>
  <si>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</si>
  <si>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</si>
  <si>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</si>
  <si>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</si>
  <si>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</si>
  <si>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</si>
  <si>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</si>
  <si>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</si>
  <si>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</si>
  <si>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</si>
  <si>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</si>
  <si>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</si>
  <si>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</si>
  <si>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</si>
  <si>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</si>
  <si>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</si>
  <si>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</si>
  <si>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</si>
  <si>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</si>
  <si>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</si>
  <si>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</si>
  <si>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</si>
  <si>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</si>
  <si>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</si>
  <si>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</si>
  <si>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</si>
  <si>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</si>
  <si>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</si>
  <si>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</si>
  <si>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</si>
  <si>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</si>
  <si>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</si>
  <si>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</si>
  <si>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</si>
  <si>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</si>
  <si>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</si>
  <si>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</si>
  <si>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</si>
  <si>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</si>
  <si>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</si>
  <si>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</si>
  <si>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</si>
  <si>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</si>
  <si>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</si>
  <si>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</si>
  <si>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</si>
  <si>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</si>
  <si>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</si>
  <si>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</si>
  <si>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</si>
  <si>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</si>
  <si>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</si>
  <si>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</si>
  <si>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</si>
  <si>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</si>
  <si>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</si>
  <si>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</si>
  <si>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</si>
  <si>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</si>
  <si>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</si>
  <si>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</si>
  <si>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</si>
  <si>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</si>
  <si>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</si>
  <si>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</si>
  <si>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</si>
  <si>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</si>
  <si>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</si>
  <si>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</si>
  <si>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</si>
  <si>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</si>
  <si>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</si>
  <si>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</si>
  <si>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</si>
  <si>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</si>
  <si>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</si>
  <si>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</si>
  <si>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</si>
  <si>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</si>
  <si>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</si>
  <si>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</si>
  <si>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</si>
  <si>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</si>
  <si>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</si>
  <si>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</si>
  <si>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</si>
  <si>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</si>
  <si>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</si>
  <si>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</si>
  <si>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</si>
  <si>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</si>
  <si>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</si>
  <si>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</si>
  <si>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</si>
  <si>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</si>
  <si>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</si>
  <si>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</si>
  <si>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</si>
  <si>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</si>
  <si>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</si>
  <si>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</si>
  <si>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</si>
  <si>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</si>
  <si>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</si>
  <si>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</si>
  <si>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</si>
  <si>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</si>
  <si>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</si>
  <si>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</si>
  <si>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</si>
  <si>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</si>
  <si>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</si>
  <si>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</si>
  <si>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</si>
  <si>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</si>
  <si>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</si>
  <si>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</si>
  <si>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</si>
  <si>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</si>
  <si>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</si>
  <si>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</si>
  <si>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</si>
  <si>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</si>
  <si>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</si>
  <si>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</si>
  <si>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</si>
  <si>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</si>
  <si>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</si>
  <si>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</si>
  <si>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</si>
  <si>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</si>
  <si>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</si>
  <si>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</si>
  <si>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</si>
  <si>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</si>
  <si>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</si>
  <si>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</si>
  <si>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</si>
  <si>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</si>
  <si>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</si>
  <si>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</si>
  <si>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</si>
  <si>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</si>
  <si>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</si>
  <si>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</si>
  <si>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</si>
  <si>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</si>
  <si>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</si>
  <si>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</si>
  <si>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</si>
  <si>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</si>
  <si>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</si>
  <si>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</si>
  <si>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</si>
  <si>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</si>
  <si>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</si>
  <si>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</si>
  <si>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</si>
  <si>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</si>
  <si>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</si>
  <si>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</si>
  <si>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</si>
  <si>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</si>
  <si>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</si>
  <si>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</si>
  <si>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</si>
  <si>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</si>
  <si>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</si>
  <si>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</si>
  <si>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</si>
  <si>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</si>
  <si>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</si>
  <si>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</si>
  <si>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</si>
  <si>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</si>
  <si>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</si>
  <si>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</si>
  <si>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</si>
  <si>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</si>
  <si>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</si>
  <si>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</si>
  <si>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</si>
  <si>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</si>
  <si>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</si>
  <si>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</si>
  <si>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</si>
  <si>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</si>
  <si>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</si>
  <si>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</si>
  <si>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</si>
  <si>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</si>
  <si>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</si>
  <si>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</si>
  <si>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</si>
  <si>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</si>
  <si>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</si>
  <si>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</si>
  <si>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</si>
  <si>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</si>
  <si>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</si>
  <si>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</si>
  <si>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</si>
  <si>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</si>
  <si>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</si>
  <si>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</si>
  <si>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</si>
  <si>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</si>
  <si>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</si>
  <si>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</si>
  <si>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</si>
  <si>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</si>
  <si>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</si>
  <si>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</si>
  <si>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</si>
  <si>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</si>
  <si>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</si>
  <si>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</si>
  <si>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</si>
  <si>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</si>
  <si>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</si>
  <si>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</si>
  <si>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</si>
  <si>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</si>
  <si>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</si>
  <si>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</si>
  <si>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</si>
  <si>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</si>
  <si>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</si>
  <si>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</si>
  <si>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</si>
  <si>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</si>
  <si>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</si>
  <si>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</si>
  <si>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</si>
  <si>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</si>
  <si>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</si>
  <si>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</si>
  <si>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</si>
  <si>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</si>
  <si>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</si>
  <si>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</si>
  <si>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</si>
  <si>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</si>
  <si>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</si>
  <si>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</si>
  <si>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</si>
  <si>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</si>
  <si>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</si>
  <si>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</si>
  <si>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</si>
  <si>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</si>
  <si>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</si>
  <si>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</si>
  <si>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</si>
  <si>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</si>
  <si>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</si>
  <si>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</si>
  <si>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</si>
  <si>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</si>
  <si>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</si>
  <si>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</si>
  <si>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</si>
  <si>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</si>
  <si>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</si>
  <si>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</si>
  <si>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</si>
  <si>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</si>
  <si>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</si>
  <si>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</si>
  <si>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</si>
  <si>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</si>
  <si>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</si>
  <si>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</si>
  <si>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</si>
  <si>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</si>
  <si>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</si>
  <si>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</si>
  <si>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</si>
  <si>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</si>
  <si>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</si>
  <si>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</si>
  <si>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</si>
  <si>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</si>
  <si>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</si>
  <si>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</si>
  <si>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</si>
  <si>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</si>
  <si>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</si>
  <si>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</si>
  <si>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</si>
  <si>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</si>
  <si>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</si>
  <si>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</si>
  <si>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</si>
  <si>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</si>
  <si>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</si>
  <si>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</si>
  <si>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</si>
  <si>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</si>
  <si>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</si>
  <si>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</si>
  <si>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</si>
  <si>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</si>
  <si>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</si>
  <si>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</si>
  <si>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</si>
  <si>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</si>
  <si>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</si>
  <si>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</si>
  <si>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</si>
  <si>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</si>
  <si>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</si>
  <si>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</si>
  <si>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</si>
  <si>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</si>
  <si>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</si>
  <si>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</si>
  <si>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</si>
  <si>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</si>
  <si>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</si>
  <si>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</si>
  <si>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</si>
  <si>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</si>
  <si>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</si>
  <si>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</si>
  <si>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</si>
  <si>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</si>
  <si>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</si>
  <si>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</si>
  <si>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</si>
  <si>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</si>
  <si>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</si>
  <si>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</si>
  <si>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</si>
  <si>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</si>
  <si>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</si>
  <si>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</si>
  <si>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</si>
  <si>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</si>
  <si>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</si>
  <si>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</si>
  <si>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</si>
  <si>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</si>
  <si>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</si>
  <si>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</si>
  <si>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</si>
  <si>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</si>
  <si>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</si>
  <si>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</si>
  <si>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</si>
  <si>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</si>
  <si>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</si>
  <si>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</si>
  <si>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</si>
  <si>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</si>
  <si>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</si>
  <si>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</si>
  <si>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</si>
  <si>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</si>
  <si>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</si>
  <si>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</si>
  <si>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</si>
  <si>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</si>
  <si>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</si>
  <si>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</si>
  <si>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</si>
  <si>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</si>
  <si>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</si>
  <si>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</si>
  <si>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</si>
  <si>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</si>
  <si>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</si>
  <si>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</si>
  <si>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</si>
  <si>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</si>
  <si>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</si>
  <si>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</si>
  <si>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</si>
  <si>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</si>
  <si>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</si>
  <si>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</si>
  <si>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</si>
  <si>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</si>
  <si>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</si>
  <si>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</si>
  <si>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</si>
  <si>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</si>
  <si>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</si>
  <si>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</si>
  <si>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</si>
  <si>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</si>
  <si>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</si>
  <si>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</si>
  <si>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</si>
  <si>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</si>
  <si>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</si>
  <si>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</si>
  <si>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</si>
  <si>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</si>
  <si>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</si>
  <si>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</si>
  <si>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</si>
  <si>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</si>
  <si>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</si>
  <si>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</si>
  <si>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</si>
  <si>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</si>
  <si>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</si>
  <si>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</si>
  <si>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</si>
  <si>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</si>
  <si>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</si>
  <si>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</si>
  <si>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</si>
  <si>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</si>
  <si>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</si>
  <si>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</si>
  <si>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</si>
  <si>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</si>
  <si>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</si>
  <si>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</si>
  <si>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</si>
  <si>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</si>
  <si>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</si>
  <si>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</si>
  <si>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</si>
  <si>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</si>
  <si>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</si>
  <si>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</si>
  <si>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</si>
  <si>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</si>
  <si>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</si>
  <si>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</si>
  <si>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</si>
  <si>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</si>
  <si>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</si>
  <si>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</si>
  <si>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</si>
  <si>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</si>
  <si>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</si>
  <si>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</si>
  <si>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</si>
  <si>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</si>
  <si>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</si>
  <si>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</si>
  <si>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</si>
  <si>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</si>
  <si>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</si>
  <si>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</si>
  <si>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</si>
  <si>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</si>
  <si>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</si>
  <si>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</si>
  <si>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</si>
  <si>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</si>
  <si>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</si>
  <si>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</si>
  <si>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</si>
  <si>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</si>
  <si>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</si>
  <si>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</si>
  <si>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</si>
  <si>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</si>
  <si>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</si>
  <si>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</si>
  <si>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</si>
  <si>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</si>
  <si>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</si>
  <si>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</si>
  <si>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</si>
  <si>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</si>
  <si>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</si>
  <si>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</si>
  <si>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</si>
  <si>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</si>
  <si>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</si>
  <si>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</si>
  <si>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</si>
  <si>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</si>
  <si>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</si>
  <si>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</si>
  <si>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</si>
  <si>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</si>
  <si>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</si>
  <si>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</si>
  <si>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</si>
  <si>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</si>
  <si>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</si>
  <si>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</si>
  <si>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</si>
  <si>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</si>
  <si>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</si>
  <si>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</si>
  <si>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</si>
  <si>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</si>
  <si>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</si>
  <si>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</si>
  <si>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</si>
  <si>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</si>
  <si>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</si>
  <si>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</si>
  <si>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</si>
  <si>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</si>
  <si>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</si>
  <si>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</si>
  <si>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</si>
  <si>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</si>
  <si>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</si>
  <si>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</si>
  <si>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</si>
  <si>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</si>
  <si>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</si>
  <si>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</si>
  <si>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</si>
  <si>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</si>
  <si>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</si>
  <si>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</si>
  <si>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</si>
  <si>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</si>
  <si>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</si>
  <si>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</si>
  <si>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</si>
  <si>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</si>
  <si>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</si>
  <si>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</si>
  <si>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</si>
  <si>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</si>
  <si>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</si>
  <si>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</si>
  <si>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</si>
  <si>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</si>
  <si>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</si>
  <si>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</si>
  <si>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</si>
  <si>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</si>
  <si>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</si>
  <si>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</si>
  <si>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</si>
  <si>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</si>
  <si>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</si>
  <si>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</si>
  <si>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</si>
  <si>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</si>
  <si>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</si>
  <si>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</si>
  <si>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</si>
  <si>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</si>
  <si>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</si>
  <si>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</si>
  <si>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</si>
  <si>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</si>
  <si>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</si>
  <si>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</si>
  <si>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</si>
  <si>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</si>
  <si>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</si>
  <si>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</si>
  <si>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</si>
  <si>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</si>
  <si>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</si>
  <si>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</si>
  <si>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</si>
  <si>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</si>
  <si>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</si>
  <si>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</si>
  <si>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</si>
  <si>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</si>
  <si>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</si>
  <si>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</si>
  <si>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</si>
  <si>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</si>
  <si>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</si>
  <si>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</si>
  <si>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</si>
  <si>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</si>
  <si>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</si>
  <si>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</si>
  <si>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</si>
  <si>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</si>
  <si>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</si>
  <si>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</si>
  <si>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</si>
  <si>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</si>
  <si>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</si>
  <si>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</si>
  <si>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</si>
  <si>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</si>
  <si>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</si>
  <si>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</si>
  <si>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</si>
  <si>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</si>
  <si>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</si>
  <si>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</si>
  <si>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</si>
  <si>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</si>
  <si>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</si>
  <si>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</si>
  <si>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</si>
  <si>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</si>
  <si>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</si>
  <si>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</si>
  <si>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</si>
  <si>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</si>
  <si>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</si>
  <si>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</si>
  <si>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</si>
  <si>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</si>
  <si>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</si>
  <si>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</si>
  <si>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</si>
  <si>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</si>
  <si>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</si>
  <si>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</si>
  <si>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</si>
  <si>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</si>
  <si>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</si>
  <si>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</si>
  <si>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</si>
  <si>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</si>
  <si>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</si>
  <si>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</si>
  <si>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</si>
  <si>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</si>
  <si>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</si>
  <si>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</si>
  <si>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</si>
  <si>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</si>
  <si>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</si>
  <si>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</si>
  <si>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</si>
  <si>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</si>
  <si>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</si>
  <si>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</si>
  <si>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</si>
  <si>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</si>
  <si>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</si>
  <si>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</si>
  <si>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</si>
  <si>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</si>
  <si>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</si>
  <si>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</si>
  <si>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</si>
  <si>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</si>
  <si>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</si>
  <si>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</si>
  <si>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</si>
  <si>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</si>
  <si>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</si>
  <si>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</si>
  <si>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</si>
  <si>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</si>
  <si>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</si>
  <si>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</si>
  <si>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</si>
  <si>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</si>
  <si>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</si>
  <si>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</si>
  <si>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</si>
  <si>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</si>
  <si>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</si>
  <si>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</si>
  <si>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</si>
  <si>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</si>
  <si>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</si>
  <si>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</si>
  <si>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</si>
  <si>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</si>
  <si>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</si>
  <si>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</si>
  <si>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</si>
  <si>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</si>
  <si>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</si>
  <si>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</si>
  <si>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</si>
  <si>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</si>
  <si>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</si>
  <si>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</si>
  <si>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</si>
  <si>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</si>
  <si>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</si>
  <si>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</si>
  <si>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</si>
  <si>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</si>
  <si>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</si>
  <si>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</si>
  <si>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</si>
  <si>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</si>
  <si>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</si>
  <si>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</si>
  <si>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</si>
  <si>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</si>
  <si>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</si>
  <si>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</si>
  <si>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</si>
  <si>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</si>
  <si>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</si>
  <si>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</si>
  <si>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</si>
  <si>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</si>
  <si>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</si>
  <si>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</si>
  <si>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</si>
  <si>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</si>
  <si>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</si>
  <si>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</si>
  <si>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</si>
  <si>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</si>
  <si>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</si>
  <si>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</si>
  <si>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</si>
  <si>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</si>
  <si>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</si>
  <si>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</si>
  <si>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</si>
  <si>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</si>
  <si>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</si>
  <si>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</si>
  <si>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</si>
  <si>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</si>
  <si>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</si>
  <si>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</si>
  <si>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</si>
  <si>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</si>
  <si>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</si>
  <si>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</si>
  <si>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</si>
  <si>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</si>
  <si>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</si>
  <si>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</si>
  <si>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</si>
  <si>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</si>
  <si>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</si>
  <si>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</si>
  <si>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</si>
  <si>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</si>
  <si>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</si>
  <si>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</si>
  <si>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</si>
  <si>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</si>
  <si>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</si>
  <si>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</si>
  <si>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</si>
  <si>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</si>
  <si>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</si>
  <si>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</si>
  <si>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</si>
  <si>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</si>
  <si>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</si>
  <si>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</si>
  <si>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</si>
  <si>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</si>
  <si>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</si>
  <si>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</si>
  <si>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</si>
  <si>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</si>
  <si>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</si>
  <si>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</si>
  <si>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</si>
  <si>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</si>
  <si>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</si>
  <si>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</si>
  <si>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</si>
  <si>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</si>
  <si>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</si>
  <si>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</si>
  <si>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</si>
  <si>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</si>
  <si>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</si>
  <si>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</si>
  <si>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</si>
  <si>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</si>
  <si>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</si>
  <si>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</si>
  <si>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</si>
  <si>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</si>
  <si>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</si>
  <si>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</si>
  <si>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</si>
  <si>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</si>
  <si>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</si>
  <si>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</si>
  <si>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</si>
  <si>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</si>
  <si>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</si>
  <si>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</si>
  <si>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</si>
  <si>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</si>
  <si>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</si>
  <si>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</si>
  <si>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</si>
  <si>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</si>
  <si>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</si>
  <si>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</si>
  <si>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</si>
  <si>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</si>
  <si>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</si>
  <si>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</si>
  <si>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</si>
  <si>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</si>
  <si>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</si>
  <si>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</si>
  <si>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</si>
  <si>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</si>
  <si>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</si>
  <si>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</si>
  <si>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</si>
  <si>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</si>
  <si>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</si>
  <si>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</si>
  <si>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</si>
  <si>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</si>
  <si>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</si>
  <si>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</si>
  <si>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</si>
  <si>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</si>
  <si>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</si>
  <si>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</si>
  <si>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</si>
  <si>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</si>
  <si>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</si>
  <si>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</si>
  <si>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</si>
  <si>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</si>
  <si>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</si>
  <si>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</si>
  <si>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</si>
  <si>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</si>
  <si>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</si>
  <si>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</si>
  <si>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</si>
  <si>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</si>
  <si>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</si>
  <si>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</si>
  <si>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</si>
  <si>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</si>
  <si>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</si>
  <si>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</si>
  <si>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</si>
  <si>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</si>
  <si>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</si>
  <si>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</si>
  <si>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</si>
  <si>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</si>
  <si>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</si>
  <si>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</si>
  <si>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</si>
  <si>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</si>
  <si>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</si>
  <si>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</si>
  <si>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</si>
  <si>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</si>
  <si>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</si>
  <si>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</si>
  <si>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</si>
  <si>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</si>
  <si>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</si>
  <si>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</si>
  <si>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</si>
  <si>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</si>
  <si>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</si>
  <si>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</si>
  <si>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</si>
  <si>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</si>
  <si>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</si>
  <si>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</si>
  <si>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</si>
  <si>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</si>
  <si>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</si>
  <si>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</si>
  <si>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</si>
  <si>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</si>
  <si>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</si>
  <si>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</si>
  <si>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</si>
  <si>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</si>
  <si>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</si>
  <si>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</si>
  <si>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</si>
  <si>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</si>
  <si>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</si>
  <si>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</si>
  <si>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</si>
  <si>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</si>
  <si>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</si>
  <si>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</si>
  <si>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</si>
  <si>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</si>
  <si>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</si>
  <si>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</si>
  <si>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</si>
  <si>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</si>
  <si>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</si>
  <si>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</si>
  <si>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</si>
  <si>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</si>
  <si>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</si>
  <si>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</si>
  <si>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</si>
  <si>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</si>
  <si>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</si>
  <si>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</si>
  <si>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</si>
  <si>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</si>
  <si>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</si>
  <si>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</si>
  <si>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</si>
  <si>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</si>
  <si>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</si>
  <si>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</si>
  <si>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</si>
  <si>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</si>
  <si>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</si>
  <si>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</si>
  <si>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</si>
  <si>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</si>
  <si>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</si>
  <si>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</si>
  <si>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</si>
  <si>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</si>
  <si>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</si>
  <si>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</si>
  <si>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</si>
  <si>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</si>
  <si>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</si>
  <si>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</si>
  <si>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</si>
  <si>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</si>
  <si>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</si>
  <si>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</si>
  <si>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</si>
  <si>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</si>
  <si>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</si>
  <si>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</si>
  <si>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</si>
  <si>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</si>
  <si>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</si>
  <si>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</si>
  <si>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</si>
  <si>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</si>
  <si>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</si>
  <si>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</si>
  <si>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</si>
  <si>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</si>
  <si>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</si>
  <si>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</si>
  <si>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</si>
  <si>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</si>
  <si>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</si>
  <si>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</si>
  <si>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</si>
  <si>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</si>
  <si>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</si>
  <si>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</si>
  <si>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</si>
  <si>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</si>
  <si>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</si>
  <si>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</si>
  <si>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</si>
  <si>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</si>
  <si>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</si>
  <si>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</si>
  <si>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</si>
  <si>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</si>
  <si>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</si>
  <si>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</si>
  <si>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</si>
  <si>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</si>
  <si>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</si>
  <si>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</si>
  <si>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</si>
  <si>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</si>
  <si>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</si>
  <si>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</si>
  <si>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</si>
  <si>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</si>
  <si>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</si>
  <si>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</si>
  <si>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</si>
  <si>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</si>
  <si>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</si>
  <si>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</si>
  <si>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</si>
  <si>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</si>
  <si>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</si>
  <si>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</si>
  <si>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</si>
  <si>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</si>
  <si>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</si>
  <si>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</si>
  <si>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</si>
  <si>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</si>
  <si>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</si>
  <si>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</si>
  <si>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</si>
  <si>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</si>
  <si>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</si>
  <si>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</si>
  <si>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</si>
  <si>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</si>
  <si>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</si>
  <si>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</si>
  <si>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</si>
  <si>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</si>
  <si>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</si>
  <si>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</si>
  <si>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</si>
  <si>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</si>
  <si>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</si>
  <si>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</si>
  <si>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</si>
  <si>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</si>
  <si>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</si>
  <si>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</si>
  <si>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</si>
  <si>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</si>
  <si>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</si>
  <si>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</si>
  <si>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</si>
  <si>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</si>
  <si>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</si>
  <si>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</si>
  <si>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</si>
  <si>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</si>
  <si>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</si>
  <si>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</si>
  <si>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</si>
  <si>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</si>
  <si>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</si>
  <si>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</si>
  <si>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</si>
  <si>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</si>
  <si>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</si>
  <si>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</si>
  <si>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</si>
  <si>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</si>
  <si>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</si>
  <si>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</si>
  <si>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</si>
  <si>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</si>
  <si>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</si>
  <si>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</si>
  <si>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</si>
  <si>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</si>
  <si>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</si>
  <si>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</si>
  <si>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</si>
  <si>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</si>
  <si>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</si>
  <si>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</si>
  <si>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</si>
  <si>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</si>
  <si>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</si>
  <si>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</si>
  <si>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</si>
  <si>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</si>
  <si>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</si>
  <si>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</si>
  <si>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</si>
  <si>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</si>
  <si>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</si>
  <si>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</si>
  <si>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</si>
  <si>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</si>
  <si>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</si>
  <si>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</si>
  <si>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</si>
  <si>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</si>
  <si>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</si>
  <si>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</si>
  <si>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</si>
  <si>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</si>
  <si>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</si>
  <si>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</si>
  <si>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</si>
  <si>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</si>
  <si>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</si>
  <si>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</si>
  <si>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</si>
  <si>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</si>
  <si>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</si>
  <si>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</si>
  <si>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</si>
  <si>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</si>
  <si>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</si>
  <si>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</si>
  <si>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</si>
  <si>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</si>
  <si>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</si>
  <si>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</si>
  <si>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</si>
  <si>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</si>
  <si>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</si>
  <si>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</si>
  <si>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</si>
  <si>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</si>
  <si>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</si>
  <si>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</si>
  <si>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</si>
  <si>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</si>
  <si>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</si>
  <si>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</si>
  <si>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</si>
  <si>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</si>
  <si>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</si>
  <si>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</si>
  <si>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</si>
  <si>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</si>
  <si>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</si>
  <si>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</si>
  <si>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</si>
  <si>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</si>
  <si>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</si>
  <si>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</si>
  <si>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</si>
  <si>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</si>
  <si>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</si>
  <si>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</si>
  <si>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</si>
  <si>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</si>
  <si>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</si>
  <si>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</si>
  <si>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</si>
  <si>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</si>
  <si>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</si>
  <si>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</si>
  <si>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</si>
  <si>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</si>
  <si>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</si>
  <si>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</si>
  <si>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</si>
  <si>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</si>
  <si>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</si>
  <si>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</si>
  <si>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</si>
  <si>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</si>
  <si>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</si>
  <si>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</si>
  <si>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</si>
  <si>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</si>
  <si>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</si>
  <si>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</si>
  <si>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</si>
  <si>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</si>
  <si>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</si>
  <si>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</si>
  <si>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</si>
  <si>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</si>
  <si>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</si>
  <si>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</si>
  <si>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</si>
  <si>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</si>
  <si>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</si>
  <si>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</si>
  <si>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</si>
  <si>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</si>
  <si>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</si>
  <si>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</si>
  <si>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</si>
  <si>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</si>
  <si>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</si>
  <si>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</si>
  <si>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</si>
  <si>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</si>
  <si>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</si>
  <si>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</si>
  <si>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</si>
  <si>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</si>
  <si>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</si>
  <si>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</si>
  <si>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</si>
  <si>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</si>
  <si>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</si>
  <si>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</si>
  <si>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</si>
  <si>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</si>
  <si>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</si>
  <si>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</si>
  <si>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</si>
  <si>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</si>
  <si>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</si>
  <si>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</si>
  <si>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</si>
  <si>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</si>
  <si>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</si>
  <si>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</si>
  <si>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</si>
  <si>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</si>
  <si>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</si>
  <si>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</si>
  <si>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</si>
  <si>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</si>
  <si>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</si>
  <si>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</si>
  <si>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</si>
  <si>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</si>
  <si>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</si>
  <si>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</si>
  <si>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</si>
  <si>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</si>
  <si>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</si>
  <si>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</si>
  <si>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</si>
  <si>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</si>
  <si>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</si>
  <si>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</si>
  <si>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</si>
  <si>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</si>
  <si>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</si>
  <si>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</si>
  <si>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</si>
  <si>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</si>
  <si>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</si>
  <si>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</si>
  <si>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</si>
  <si>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</si>
  <si>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</si>
  <si>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</si>
  <si>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</si>
  <si>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</si>
  <si>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</si>
  <si>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</si>
  <si>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</si>
  <si>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</si>
  <si>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</si>
  <si>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</si>
  <si>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</si>
  <si>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</si>
  <si>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</si>
  <si>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</si>
  <si>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</si>
  <si>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</si>
  <si>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</si>
  <si>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</si>
  <si>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</si>
  <si>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</si>
  <si>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</si>
  <si>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</si>
  <si>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</si>
  <si>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</si>
  <si>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</si>
  <si>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</si>
  <si>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</si>
  <si>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</si>
  <si>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</si>
  <si>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</si>
  <si>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</si>
  <si>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</si>
  <si>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</si>
  <si>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</si>
  <si>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</si>
  <si>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</si>
  <si>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</si>
  <si>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</si>
  <si>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</si>
  <si>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</si>
  <si>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</si>
  <si>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</si>
  <si>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</si>
  <si>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</si>
  <si>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</si>
  <si>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</si>
  <si>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</si>
  <si>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</si>
  <si>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</si>
  <si>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</si>
  <si>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</si>
  <si>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</si>
  <si>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</si>
  <si>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</si>
  <si>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</si>
  <si>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</si>
  <si>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</si>
  <si>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</si>
  <si>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</si>
  <si>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</si>
  <si>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</si>
  <si>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</si>
  <si>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</si>
  <si>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</si>
  <si>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</si>
  <si>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</si>
  <si>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</si>
  <si>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</si>
  <si>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</si>
  <si>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</si>
  <si>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</si>
  <si>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</si>
  <si>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</si>
  <si>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</si>
  <si>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</si>
  <si>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</si>
  <si>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</si>
  <si>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</si>
  <si>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</si>
  <si>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</si>
  <si>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</si>
  <si>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</si>
  <si>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</si>
  <si>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</si>
  <si>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</si>
  <si>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</si>
  <si>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</si>
  <si>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</si>
  <si>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</si>
  <si>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</si>
  <si>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</si>
  <si>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</si>
  <si>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</si>
  <si>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</si>
  <si>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</si>
  <si>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</si>
  <si>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</si>
  <si>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</si>
  <si>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</si>
  <si>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</si>
  <si>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</si>
  <si>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</si>
  <si>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</si>
  <si>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</si>
  <si>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</si>
  <si>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</si>
  <si>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</si>
  <si>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</si>
  <si>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</si>
  <si>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</si>
  <si>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</si>
  <si>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</si>
  <si>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</si>
  <si>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</si>
  <si>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</si>
  <si>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</si>
  <si>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</si>
  <si>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</si>
  <si>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</si>
  <si>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</si>
  <si>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</si>
  <si>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</si>
  <si>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</si>
  <si>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</si>
  <si>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</si>
  <si>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</si>
  <si>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</si>
  <si>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</si>
  <si>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</si>
  <si>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</si>
  <si>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</si>
  <si>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</si>
  <si>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</si>
  <si>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</si>
  <si>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</si>
  <si>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</si>
  <si>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</si>
  <si>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</si>
  <si>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</si>
  <si>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</si>
  <si>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</si>
  <si>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</si>
  <si>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</si>
  <si>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</si>
  <si>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</si>
  <si>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</si>
  <si>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</si>
  <si>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</si>
  <si>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</si>
  <si>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</si>
  <si>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</si>
  <si>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</si>
  <si>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</si>
  <si>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</si>
  <si>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</si>
  <si>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</si>
  <si>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</si>
  <si>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</si>
  <si>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</si>
  <si>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</si>
  <si>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</si>
  <si>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</si>
  <si>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</si>
  <si>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</si>
  <si>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</si>
  <si>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</si>
  <si>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</si>
  <si>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</si>
  <si>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</si>
  <si>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</si>
  <si>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</si>
  <si>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</si>
  <si>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</si>
  <si>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</si>
  <si>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</si>
  <si>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</si>
  <si>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</si>
  <si>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</si>
  <si>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</si>
  <si>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</si>
  <si>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</si>
  <si>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</si>
  <si>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</si>
  <si>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</si>
  <si>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</si>
  <si>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</si>
  <si>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</si>
  <si>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</si>
  <si>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</si>
  <si>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</si>
  <si>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</si>
  <si>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</si>
  <si>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</si>
  <si>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</si>
  <si>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</si>
  <si>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</si>
  <si>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</si>
  <si>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</si>
  <si>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</si>
  <si>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</si>
  <si>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</si>
  <si>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</si>
  <si>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</si>
  <si>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</si>
  <si>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</si>
  <si>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</si>
  <si>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</si>
  <si>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</si>
  <si>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</si>
  <si>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</si>
  <si>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</si>
  <si>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</si>
  <si>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</si>
  <si>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</si>
  <si>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</si>
  <si>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</si>
  <si>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</si>
  <si>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</si>
  <si>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</si>
  <si>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</si>
  <si>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</si>
  <si>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</si>
  <si>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</si>
  <si>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</si>
  <si>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</si>
  <si>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</si>
  <si>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</si>
  <si>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</si>
  <si>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</si>
  <si>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</si>
  <si>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</si>
  <si>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</si>
  <si>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</si>
  <si>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</si>
  <si>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</si>
  <si>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</si>
  <si>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</si>
  <si>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</si>
  <si>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</si>
  <si>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</si>
  <si>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</si>
  <si>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</si>
  <si>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</si>
  <si>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</si>
  <si>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</si>
  <si>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</si>
  <si>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</si>
  <si>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</si>
  <si>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</si>
  <si>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</si>
  <si>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</si>
  <si>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</si>
  <si>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</si>
  <si>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</si>
  <si>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</si>
  <si>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</si>
  <si>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</si>
  <si>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</si>
  <si>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</si>
  <si>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</si>
  <si>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</si>
  <si>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</si>
  <si>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</si>
  <si>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</si>
  <si>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</si>
  <si>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</si>
  <si>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</si>
  <si>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</si>
  <si>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</si>
  <si>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</si>
  <si>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</si>
  <si>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</si>
  <si>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</si>
  <si>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</si>
  <si>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</si>
  <si>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</si>
  <si>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</si>
  <si>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</si>
  <si>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</si>
  <si>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</si>
  <si>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</si>
  <si>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</si>
  <si>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</si>
  <si>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</si>
  <si>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</si>
  <si>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</si>
  <si>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</si>
  <si>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</si>
  <si>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</si>
  <si>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</si>
  <si>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</si>
  <si>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</si>
  <si>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</si>
  <si>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</si>
  <si>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</si>
  <si>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</si>
  <si>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</si>
  <si>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</si>
  <si>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</si>
  <si>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</si>
  <si>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</si>
  <si>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</si>
  <si>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</si>
  <si>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</si>
  <si>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</si>
  <si>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</si>
  <si>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</si>
  <si>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</si>
  <si>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</si>
  <si>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</si>
  <si>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</si>
  <si>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</si>
  <si>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</si>
  <si>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</si>
  <si>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</si>
  <si>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</si>
  <si>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</si>
  <si>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</si>
  <si>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</si>
  <si>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</si>
  <si>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</si>
  <si>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</si>
  <si>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</si>
  <si>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</si>
  <si>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</si>
  <si>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</si>
  <si>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</si>
  <si>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</si>
  <si>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</si>
  <si>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</si>
  <si>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</si>
  <si>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</si>
  <si>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</si>
  <si>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</si>
  <si>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</si>
  <si>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</si>
  <si>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</si>
  <si>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</si>
  <si>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</si>
  <si>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</si>
  <si>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</si>
  <si>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</si>
  <si>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</si>
  <si>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</si>
  <si>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</si>
  <si>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</si>
  <si>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</si>
  <si>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</si>
  <si>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</si>
  <si>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</si>
  <si>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</si>
  <si>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</si>
  <si>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</si>
  <si>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</si>
  <si>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</si>
  <si>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</si>
  <si>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</si>
  <si>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</si>
  <si>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</si>
  <si>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</si>
  <si>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</si>
  <si>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</si>
  <si>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</si>
  <si>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</si>
  <si>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</si>
  <si>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</si>
  <si>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</si>
  <si>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</si>
  <si>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</si>
  <si>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</si>
  <si>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</si>
  <si>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</si>
  <si>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</si>
  <si>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</si>
  <si>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</si>
  <si>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</si>
  <si>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</si>
  <si>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</si>
  <si>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</si>
  <si>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</si>
  <si>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</si>
  <si>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</si>
  <si>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</si>
  <si>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</si>
  <si>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</si>
  <si>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</si>
  <si>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</si>
  <si>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</si>
  <si>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</si>
  <si>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</si>
  <si>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</si>
  <si>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</si>
  <si>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</si>
  <si>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</si>
  <si>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</si>
  <si>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</si>
  <si>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</si>
  <si>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</si>
  <si>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</si>
  <si>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</si>
  <si>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</si>
  <si>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</si>
  <si>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</si>
  <si>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</si>
  <si>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</si>
  <si>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</si>
  <si>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</si>
  <si>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</si>
  <si>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</si>
  <si>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</si>
  <si>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</si>
  <si>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</si>
  <si>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</si>
  <si>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</si>
  <si>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</si>
  <si>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</si>
  <si>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</si>
  <si>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</si>
  <si>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</si>
  <si>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</si>
  <si>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</si>
  <si>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</si>
  <si>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</si>
  <si>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</si>
  <si>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</si>
  <si>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</si>
  <si>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</si>
  <si>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</si>
  <si>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</si>
  <si>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</si>
  <si>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</si>
  <si>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</si>
  <si>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</si>
  <si>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</si>
  <si>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</si>
  <si>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</si>
  <si>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</si>
  <si>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</si>
  <si>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</si>
  <si>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</si>
  <si>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</si>
  <si>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</si>
  <si>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</si>
  <si>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</si>
  <si>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</si>
  <si>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</si>
  <si>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</si>
  <si>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</si>
  <si>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</si>
  <si>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</si>
  <si>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</si>
  <si>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</si>
  <si>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</si>
  <si>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</si>
  <si>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</si>
  <si>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</si>
  <si>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</si>
  <si>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</si>
  <si>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</si>
  <si>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</si>
  <si>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</si>
  <si>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</si>
  <si>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</si>
  <si>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</si>
  <si>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</si>
  <si>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</si>
  <si>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</si>
  <si>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</si>
  <si>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</si>
  <si>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</si>
  <si>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</si>
  <si>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</si>
  <si>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</si>
  <si>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</si>
  <si>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</si>
  <si>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</si>
  <si>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</si>
  <si>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</si>
  <si>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</si>
  <si>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</si>
  <si>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</si>
  <si>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</si>
  <si>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</si>
  <si>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</si>
  <si>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</si>
  <si>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</si>
  <si>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</si>
  <si>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</si>
  <si>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</si>
  <si>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</si>
  <si>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</si>
  <si>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</si>
  <si>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</si>
  <si>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</si>
  <si>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</si>
  <si>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</si>
  <si>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</si>
  <si>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</si>
  <si>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</si>
  <si>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</si>
  <si>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</si>
  <si>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</si>
  <si>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</si>
  <si>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</si>
  <si>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</si>
  <si>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</si>
  <si>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</si>
  <si>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</si>
  <si>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</si>
  <si>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</si>
  <si>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</si>
  <si>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</si>
  <si>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</si>
  <si>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</si>
  <si>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</si>
  <si>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</si>
  <si>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</si>
  <si>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</si>
  <si>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</si>
  <si>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</si>
  <si>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</si>
  <si>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</si>
  <si>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</si>
  <si>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</si>
  <si>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</si>
  <si>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</si>
  <si>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</si>
  <si>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</si>
  <si>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</si>
  <si>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</si>
  <si>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</si>
  <si>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</si>
  <si>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</si>
  <si>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</si>
  <si>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</si>
  <si>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</si>
  <si>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</si>
  <si>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</si>
  <si>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</si>
  <si>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</si>
  <si>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</si>
  <si>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</si>
  <si>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</si>
  <si>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</si>
  <si>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</si>
  <si>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</si>
  <si>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</si>
  <si>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</si>
  <si>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</si>
  <si>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</si>
  <si>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</si>
  <si>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</si>
  <si>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</si>
  <si>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</si>
  <si>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</si>
  <si>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</si>
  <si>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</si>
  <si>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</si>
  <si>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</si>
  <si>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</si>
  <si>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</si>
  <si>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</si>
  <si>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</si>
  <si>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</si>
  <si>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</si>
  <si>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</si>
  <si>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</si>
  <si>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</si>
  <si>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</si>
  <si>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</si>
  <si>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</si>
  <si>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</si>
  <si>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</si>
  <si>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</si>
  <si>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</si>
  <si>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</si>
  <si>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</si>
  <si>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</si>
  <si>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</si>
  <si>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</si>
  <si>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</si>
  <si>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</si>
  <si>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</si>
  <si>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</si>
  <si>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</si>
  <si>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</si>
  <si>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</si>
  <si>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</si>
  <si>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</si>
  <si>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</si>
  <si>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</si>
  <si>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</si>
  <si>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</si>
  <si>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</si>
  <si>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</si>
  <si>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</si>
  <si>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</si>
  <si>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</si>
  <si>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</si>
  <si>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</si>
  <si>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</si>
  <si>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</si>
  <si>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</si>
  <si>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</si>
  <si>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</si>
  <si>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</si>
  <si>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</si>
  <si>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</si>
  <si>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</si>
  <si>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</si>
  <si>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</si>
  <si>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</si>
  <si>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</si>
  <si>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</si>
  <si>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</si>
  <si>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</si>
  <si>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</si>
  <si>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</si>
  <si>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</si>
  <si>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</si>
  <si>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</si>
  <si>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</si>
  <si>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</si>
  <si>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</si>
  <si>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</si>
  <si>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</si>
  <si>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</si>
  <si>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</si>
  <si>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</si>
  <si>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</si>
  <si>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</si>
  <si>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</si>
  <si>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</si>
  <si>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</si>
  <si>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</si>
  <si>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</si>
  <si>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</si>
  <si>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</si>
  <si>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</si>
  <si>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</si>
  <si>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</si>
  <si>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</si>
  <si>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</si>
  <si>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</si>
  <si>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</si>
  <si>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</si>
  <si>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</si>
  <si>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</si>
  <si>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</si>
  <si>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</si>
  <si>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</si>
  <si>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</si>
  <si>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</si>
  <si>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</si>
  <si>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</si>
  <si>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</si>
  <si>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</si>
  <si>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</si>
  <si>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</si>
  <si>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</si>
  <si>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</si>
  <si>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</si>
  <si>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</si>
  <si>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</si>
  <si>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</si>
  <si>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</si>
  <si>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</si>
  <si>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</si>
  <si>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</si>
  <si>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</si>
  <si>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</si>
  <si>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</si>
  <si>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</si>
  <si>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</si>
  <si>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</si>
  <si>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</si>
  <si>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</si>
  <si>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</si>
  <si>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</si>
  <si>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</si>
  <si>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</si>
  <si>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</si>
  <si>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</si>
  <si>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</si>
  <si>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</si>
  <si>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</si>
  <si>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</si>
  <si>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</si>
  <si>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</si>
  <si>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</si>
  <si>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</si>
  <si>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</si>
  <si>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</si>
  <si>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</si>
  <si>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</si>
  <si>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</si>
  <si>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</si>
  <si>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</si>
  <si>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</si>
  <si>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</si>
  <si>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</si>
  <si>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</si>
  <si>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</si>
  <si>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</si>
  <si>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</si>
  <si>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</si>
  <si>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</si>
  <si>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</si>
  <si>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</si>
  <si>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</si>
  <si>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</si>
  <si>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</si>
  <si>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</si>
  <si>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</si>
  <si>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</si>
  <si>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</si>
  <si>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</si>
  <si>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</si>
  <si>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</si>
  <si>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</si>
  <si>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</si>
  <si>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</si>
  <si>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</si>
  <si>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</si>
  <si>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</si>
  <si>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</si>
  <si>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</si>
  <si>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</si>
  <si>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</si>
  <si>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</si>
  <si>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</si>
  <si>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</si>
  <si>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</si>
  <si>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</si>
  <si>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</si>
  <si>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</si>
  <si>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</si>
  <si>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</si>
  <si>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</si>
  <si>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</si>
  <si>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</si>
  <si>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</si>
  <si>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</si>
  <si>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</si>
  <si>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</si>
  <si>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</si>
  <si>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</si>
  <si>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</si>
  <si>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</si>
  <si>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</si>
  <si>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</si>
  <si>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</si>
  <si>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</si>
  <si>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</si>
  <si>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</si>
  <si>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</si>
  <si>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</si>
  <si>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</si>
  <si>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</si>
  <si>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</si>
  <si>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</si>
  <si>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</si>
  <si>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</si>
  <si>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</si>
  <si>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</si>
  <si>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</si>
  <si>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</si>
  <si>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</si>
  <si>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</si>
  <si>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</si>
  <si>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</si>
  <si>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</si>
  <si>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</si>
  <si>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</si>
  <si>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</si>
  <si>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</si>
  <si>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</si>
  <si>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</si>
  <si>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</si>
  <si>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</si>
  <si>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</si>
  <si>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</si>
  <si>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</si>
  <si>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</si>
  <si>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</si>
  <si>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</si>
  <si>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</si>
  <si>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</si>
  <si>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</si>
  <si>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</si>
  <si>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</si>
  <si>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</si>
  <si>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</si>
  <si>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</si>
  <si>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</si>
  <si>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</si>
  <si>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</si>
  <si>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</si>
  <si>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</si>
  <si>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</si>
  <si>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</si>
  <si>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</si>
  <si>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</si>
  <si>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</si>
  <si>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</si>
  <si>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</si>
  <si>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</si>
  <si>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</si>
  <si>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</si>
  <si>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</si>
  <si>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</si>
  <si>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</si>
  <si>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</si>
  <si>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</si>
  <si>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</si>
  <si>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</si>
  <si>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</si>
  <si>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</si>
  <si>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</si>
  <si>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</si>
  <si>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</si>
  <si>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</si>
  <si>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</si>
  <si>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</si>
  <si>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</si>
  <si>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</si>
  <si>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</si>
  <si>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</si>
  <si>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</si>
  <si>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</si>
  <si>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</si>
  <si>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</si>
  <si>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</si>
  <si>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</si>
  <si>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</si>
  <si>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</si>
  <si>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</si>
  <si>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</si>
  <si>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</si>
  <si>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</si>
  <si>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</si>
  <si>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</si>
  <si>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</si>
  <si>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</si>
  <si>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</si>
  <si>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</si>
  <si>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</si>
  <si>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</si>
  <si>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</si>
  <si>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</si>
  <si>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</si>
  <si>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</si>
  <si>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</si>
  <si>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</si>
  <si>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</si>
  <si>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</si>
  <si>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</si>
  <si>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</si>
  <si>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</si>
  <si>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</si>
  <si>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</si>
  <si>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</si>
  <si>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</si>
  <si>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</si>
  <si>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</si>
  <si>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</si>
  <si>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</si>
  <si>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</si>
  <si>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</si>
  <si>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</si>
  <si>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</si>
  <si>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</si>
  <si>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</si>
  <si>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</si>
  <si>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</si>
  <si>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</si>
  <si>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</si>
  <si>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</si>
  <si>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</si>
  <si>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</si>
  <si>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</si>
  <si>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</si>
  <si>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</si>
  <si>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</si>
  <si>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</si>
  <si>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</si>
  <si>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</si>
  <si>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</si>
  <si>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</si>
  <si>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</si>
  <si>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</si>
  <si>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</si>
  <si>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</si>
  <si>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</si>
  <si>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</si>
  <si>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</si>
  <si>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</si>
  <si>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</si>
  <si>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</si>
  <si>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</si>
  <si>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</si>
  <si>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</si>
  <si>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</si>
  <si>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</si>
  <si>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</si>
  <si>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</si>
  <si>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</si>
  <si>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</si>
  <si>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</si>
  <si>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</si>
  <si>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</si>
  <si>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</si>
  <si>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</si>
  <si>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</si>
  <si>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</si>
  <si>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</si>
  <si>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</si>
  <si>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</si>
  <si>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</si>
  <si>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</si>
  <si>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</si>
  <si>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</si>
  <si>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</si>
  <si>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</si>
  <si>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</si>
  <si>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</si>
  <si>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</si>
  <si>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</si>
  <si>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</si>
  <si>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</si>
  <si>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</si>
  <si>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</si>
  <si>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</si>
  <si>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</si>
  <si>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</si>
  <si>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</si>
  <si>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</si>
  <si>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</si>
  <si>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</si>
  <si>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</si>
  <si>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</si>
  <si>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</si>
  <si>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</si>
  <si>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</si>
  <si>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</si>
  <si>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</si>
  <si>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</si>
  <si>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</si>
  <si>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</si>
  <si>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</si>
  <si>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</si>
  <si>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</si>
  <si>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</si>
  <si>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</si>
  <si>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</si>
  <si>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</si>
  <si>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</si>
  <si>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</si>
  <si>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</si>
  <si>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</si>
  <si>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</si>
  <si>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</si>
  <si>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</si>
  <si>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</si>
  <si>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</si>
  <si>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</si>
  <si>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</si>
  <si>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</si>
  <si>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</si>
  <si>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</si>
  <si>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</si>
  <si>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</si>
  <si>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</si>
  <si>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</si>
  <si>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</si>
  <si>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</si>
  <si>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</si>
  <si>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</si>
  <si>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</si>
  <si>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</si>
  <si>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</si>
  <si>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</si>
  <si>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</si>
  <si>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</si>
  <si>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</si>
  <si>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</si>
  <si>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</si>
  <si>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</si>
  <si>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</si>
  <si>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</si>
  <si>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</si>
  <si>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</si>
  <si>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</si>
  <si>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</si>
  <si>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</si>
  <si>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</si>
  <si>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</si>
  <si>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</si>
  <si>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</si>
  <si>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</si>
  <si>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</si>
  <si>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</si>
  <si>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</si>
  <si>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</si>
  <si>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</si>
  <si>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</si>
  <si>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</si>
  <si>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</si>
  <si>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</si>
  <si>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</si>
  <si>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</si>
  <si>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</si>
  <si>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</si>
  <si>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</si>
  <si>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</si>
  <si>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</si>
  <si>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</si>
  <si>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</si>
  <si>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</si>
  <si>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</si>
  <si>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</si>
  <si>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</si>
  <si>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</si>
  <si>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</si>
  <si>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</si>
  <si>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</si>
  <si>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</si>
  <si>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</si>
  <si>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</si>
  <si>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</si>
  <si>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</si>
  <si>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</si>
  <si>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</si>
  <si>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</si>
  <si>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</si>
  <si>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</si>
  <si>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</si>
  <si>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</si>
  <si>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</si>
  <si>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</si>
  <si>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</si>
  <si>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</si>
  <si>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</si>
  <si>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</si>
  <si>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</si>
  <si>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</si>
  <si>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</si>
  <si>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</si>
  <si>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</si>
  <si>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</si>
  <si>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</si>
  <si>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</si>
  <si>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</si>
  <si>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</si>
  <si>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</si>
  <si>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</si>
  <si>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</si>
  <si>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</si>
  <si>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</si>
  <si>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</si>
  <si>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</si>
  <si>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</si>
  <si>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</si>
  <si>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</si>
  <si>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</si>
  <si>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</si>
  <si>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</si>
  <si>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</si>
  <si>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</si>
  <si>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</si>
  <si>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</si>
  <si>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</si>
  <si>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</si>
  <si>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</si>
  <si>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</si>
  <si>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</si>
  <si>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</si>
  <si>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</si>
  <si>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</si>
  <si>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</si>
  <si>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</si>
  <si>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</si>
  <si>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</si>
  <si>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</si>
  <si>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</si>
  <si>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</si>
  <si>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</si>
  <si>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</si>
  <si>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</si>
  <si>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</si>
  <si>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</si>
  <si>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</si>
  <si>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</si>
  <si>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</si>
  <si>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</si>
  <si>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</si>
  <si>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</si>
  <si>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</si>
  <si>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</si>
  <si>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</si>
  <si>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</si>
  <si>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</si>
  <si>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</si>
  <si>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</si>
  <si>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</si>
  <si>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</si>
  <si>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</si>
  <si>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</si>
  <si>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</si>
  <si>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</si>
  <si>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</si>
  <si>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</si>
  <si>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</si>
  <si>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</si>
  <si>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</si>
  <si>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</si>
  <si>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</si>
  <si>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</si>
  <si>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</si>
  <si>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</si>
  <si>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</si>
  <si>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</si>
  <si>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</si>
  <si>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</si>
  <si>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</si>
  <si>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</si>
  <si>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</si>
  <si>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</si>
  <si>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</si>
  <si>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</si>
  <si>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</si>
  <si>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</si>
  <si>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</si>
  <si>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</si>
  <si>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</si>
  <si>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</si>
  <si>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</si>
  <si>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</si>
  <si>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</si>
  <si>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</si>
  <si>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</si>
  <si>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</si>
  <si>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</si>
  <si>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</si>
  <si>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</si>
  <si>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</si>
  <si>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</si>
  <si>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</si>
  <si>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</si>
  <si>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</si>
  <si>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</si>
  <si>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</si>
  <si>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</si>
  <si>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</si>
  <si>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</si>
  <si>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</si>
  <si>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</si>
  <si>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</si>
  <si>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</si>
  <si>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</si>
  <si>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</si>
  <si>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</si>
  <si>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</si>
  <si>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</si>
  <si>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</si>
  <si>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</si>
  <si>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</si>
  <si>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</si>
  <si>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</si>
  <si>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</si>
  <si>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</si>
  <si>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</si>
  <si>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</si>
  <si>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</si>
  <si>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</si>
  <si>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</si>
  <si>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</si>
  <si>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</si>
  <si>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</si>
  <si>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</si>
  <si>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</si>
  <si>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</si>
  <si>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</si>
  <si>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</si>
  <si>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</si>
  <si>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</si>
  <si>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</si>
  <si>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</si>
  <si>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</si>
  <si>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</si>
  <si>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</si>
  <si>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</si>
  <si>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</si>
  <si>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</si>
  <si>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</si>
  <si>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</si>
  <si>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</si>
  <si>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</si>
  <si>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</si>
  <si>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</si>
  <si>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</si>
  <si>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</si>
  <si>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</si>
  <si>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</si>
  <si>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</si>
  <si>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</si>
  <si>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</si>
  <si>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</si>
  <si>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</si>
  <si>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</si>
  <si>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</si>
  <si>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</si>
  <si>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</si>
  <si>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</si>
  <si>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</si>
  <si>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</si>
  <si>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</si>
  <si>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</si>
  <si>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</si>
  <si>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</si>
  <si>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</si>
  <si>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</si>
  <si>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</si>
  <si>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</si>
  <si>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</si>
  <si>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</si>
  <si>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</si>
  <si>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</si>
  <si>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</si>
  <si>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</si>
  <si>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</si>
  <si>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</si>
  <si>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</si>
  <si>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</si>
  <si>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</si>
  <si>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</si>
  <si>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</si>
  <si>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</si>
  <si>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</si>
  <si>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</si>
  <si>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</si>
  <si>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</si>
  <si>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</si>
  <si>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</si>
  <si>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</si>
  <si>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</si>
  <si>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</si>
  <si>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</si>
  <si>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</si>
  <si>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</si>
  <si>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</si>
  <si>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</si>
  <si>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</si>
  <si>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</si>
  <si>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</si>
  <si>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</si>
  <si>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</si>
  <si>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</si>
  <si>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</si>
  <si>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</si>
  <si>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</si>
  <si>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</si>
  <si>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</si>
  <si>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</si>
  <si>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</si>
  <si>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</si>
  <si>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</si>
  <si>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</si>
  <si>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</si>
  <si>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</si>
  <si>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</si>
  <si>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</si>
  <si>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</si>
  <si>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</si>
  <si>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</si>
  <si>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</si>
  <si>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</si>
  <si>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</si>
  <si>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</si>
  <si>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</si>
  <si>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</si>
  <si>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</si>
  <si>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</si>
  <si>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</si>
  <si>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</si>
  <si>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</si>
  <si>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</si>
  <si>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</si>
  <si>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</si>
  <si>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</si>
  <si>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</si>
  <si>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</si>
  <si>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</si>
  <si>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</si>
  <si>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</si>
  <si>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</si>
  <si>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</si>
  <si>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</si>
  <si>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</si>
  <si>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</si>
  <si>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</si>
  <si>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</si>
  <si>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</si>
  <si>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</si>
  <si>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</si>
  <si>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</si>
  <si>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</si>
  <si>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</si>
  <si>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</si>
  <si>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</si>
  <si>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</si>
  <si>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</si>
  <si>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</si>
  <si>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</si>
  <si>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</si>
  <si>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</si>
  <si>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</si>
  <si>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</si>
  <si>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</si>
  <si>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</si>
  <si>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</si>
  <si>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</si>
  <si>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</si>
  <si>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</si>
  <si>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</si>
  <si>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</si>
  <si>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</si>
  <si>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</si>
  <si>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</si>
  <si>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</si>
  <si>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</si>
  <si>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</si>
  <si>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</si>
  <si>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</si>
  <si>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</si>
  <si>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</si>
  <si>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</si>
  <si>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</si>
  <si>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</si>
  <si>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</si>
  <si>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</si>
  <si>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</si>
  <si>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</si>
  <si>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</si>
  <si>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</si>
  <si>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</si>
  <si>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</si>
  <si>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</si>
  <si>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</si>
  <si>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</si>
  <si>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</si>
  <si>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</si>
  <si>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</si>
  <si>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</si>
  <si>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</si>
  <si>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</si>
  <si>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</si>
  <si>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</si>
  <si>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</si>
  <si>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</si>
  <si>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</si>
  <si>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</si>
  <si>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</si>
  <si>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</si>
  <si>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</si>
  <si>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</si>
  <si>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</si>
  <si>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</si>
  <si>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</si>
  <si>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</si>
  <si>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</si>
  <si>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</si>
  <si>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</si>
  <si>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</si>
  <si>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</si>
  <si>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</si>
  <si>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</si>
  <si>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</si>
  <si>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</si>
  <si>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</si>
  <si>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</si>
  <si>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</si>
  <si>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</si>
  <si>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</si>
  <si>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</si>
  <si>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</si>
  <si>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</si>
  <si>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</si>
  <si>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</si>
  <si>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</si>
  <si>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</si>
  <si>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</si>
  <si>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</si>
  <si>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</si>
  <si>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</si>
  <si>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</si>
  <si>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</si>
  <si>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</si>
  <si>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</si>
  <si>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</si>
  <si>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</si>
  <si>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</si>
  <si>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</si>
  <si>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</si>
  <si>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</si>
  <si>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</si>
  <si>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</si>
  <si>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</si>
  <si>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</si>
  <si>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</si>
  <si>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</si>
  <si>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</si>
  <si>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</si>
  <si>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</si>
  <si>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</si>
  <si>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</si>
  <si>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</si>
  <si>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</si>
  <si>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</si>
  <si>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</si>
  <si>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</si>
  <si>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</si>
  <si>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</si>
  <si>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</si>
  <si>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</si>
  <si>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</si>
  <si>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</si>
  <si>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</si>
  <si>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</si>
  <si>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</si>
  <si>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</si>
  <si>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</si>
  <si>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</si>
  <si>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</si>
  <si>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</si>
  <si>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</si>
  <si>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</si>
  <si>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</si>
  <si>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</si>
  <si>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</si>
  <si>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</si>
  <si>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</si>
  <si>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</si>
  <si>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</si>
  <si>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</si>
  <si>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</si>
  <si>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</si>
  <si>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</si>
  <si>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</si>
  <si>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</si>
  <si>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</si>
  <si>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</si>
  <si>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</si>
  <si>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</si>
  <si>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</si>
  <si>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</si>
  <si>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</si>
  <si>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</si>
  <si>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</si>
  <si>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</si>
  <si>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</si>
  <si>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</si>
  <si>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</si>
  <si>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</si>
  <si>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</si>
  <si>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</si>
  <si>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</si>
  <si>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</si>
  <si>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</si>
  <si>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</si>
  <si>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</si>
  <si>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</si>
  <si>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</si>
  <si>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</si>
  <si>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</si>
  <si>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</si>
  <si>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</si>
  <si>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</si>
  <si>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</si>
  <si>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</si>
  <si>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</si>
  <si>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</si>
  <si>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</si>
  <si>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</si>
  <si>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</si>
  <si>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</si>
  <si>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</si>
  <si>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</si>
  <si>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</si>
  <si>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</si>
  <si>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</si>
  <si>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</si>
  <si>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</si>
  <si>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</si>
  <si>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</si>
  <si>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</si>
  <si>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</si>
  <si>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</si>
  <si>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</si>
  <si>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</si>
  <si>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</si>
  <si>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</si>
  <si>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</si>
  <si>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</si>
  <si>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</si>
  <si>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</si>
  <si>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</si>
  <si>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</si>
  <si>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</si>
  <si>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</si>
  <si>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</si>
  <si>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</si>
  <si>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</si>
  <si>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</si>
  <si>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</si>
  <si>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</si>
  <si>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</si>
  <si>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</si>
  <si>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</si>
  <si>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</si>
  <si>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</si>
  <si>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</si>
  <si>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</si>
  <si>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</si>
  <si>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</si>
  <si>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</si>
  <si>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</si>
  <si>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</si>
  <si>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</si>
  <si>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</si>
  <si>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</si>
  <si>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</si>
  <si>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</si>
  <si>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</si>
  <si>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</si>
  <si>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</si>
  <si>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</si>
  <si>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</si>
  <si>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</si>
  <si>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</si>
  <si>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</si>
  <si>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</si>
  <si>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</si>
  <si>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</si>
  <si>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</si>
  <si>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</si>
  <si>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</si>
  <si>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</si>
  <si>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</si>
  <si>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</si>
  <si>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</si>
  <si>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</si>
  <si>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</si>
  <si>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</si>
  <si>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</si>
  <si>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</si>
  <si>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</si>
  <si>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</si>
  <si>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</si>
  <si>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</si>
  <si>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</si>
  <si>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</si>
  <si>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</si>
  <si>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</si>
  <si>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</si>
  <si>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</si>
  <si>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</si>
  <si>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</si>
  <si>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</si>
  <si>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</si>
  <si>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</si>
  <si>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</si>
  <si>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</si>
  <si>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</si>
  <si>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</si>
  <si>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</si>
  <si>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</si>
  <si>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</si>
  <si>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</si>
  <si>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</si>
  <si>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</si>
  <si>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</si>
  <si>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</si>
  <si>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</si>
  <si>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</si>
  <si>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</si>
  <si>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</si>
  <si>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</si>
  <si>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</si>
  <si>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</si>
  <si>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</si>
  <si>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</si>
  <si>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</si>
  <si>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</si>
  <si>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</si>
  <si>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</si>
  <si>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</si>
  <si>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</si>
  <si>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</si>
  <si>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</si>
  <si>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</si>
  <si>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</si>
  <si>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</si>
  <si>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</si>
  <si>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</si>
  <si>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</si>
  <si>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</si>
  <si>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</si>
  <si>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</si>
  <si>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</si>
  <si>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</si>
  <si>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</si>
  <si>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</si>
  <si>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</si>
  <si>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</si>
  <si>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</si>
  <si>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</si>
  <si>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</si>
  <si>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</si>
  <si>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</si>
  <si>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</si>
  <si>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</si>
  <si>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</si>
  <si>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</si>
  <si>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</si>
  <si>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</si>
  <si>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</si>
  <si>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</si>
  <si>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</si>
  <si>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</si>
  <si>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</si>
  <si>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</si>
  <si>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</si>
  <si>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</si>
  <si>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</si>
  <si>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</si>
  <si>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</si>
  <si>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</si>
  <si>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</si>
  <si>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</si>
  <si>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</si>
  <si>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</si>
  <si>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</si>
  <si>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</si>
  <si>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</si>
  <si>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</si>
  <si>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</si>
  <si>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</si>
  <si>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</si>
  <si>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</si>
  <si>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</si>
  <si>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</si>
  <si>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</si>
  <si>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</si>
  <si>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</si>
  <si>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</si>
  <si>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</si>
  <si>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</si>
  <si>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</si>
  <si>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</si>
  <si>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</si>
  <si>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</si>
  <si>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</si>
  <si>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</si>
  <si>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</si>
  <si>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</si>
  <si>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</si>
  <si>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</si>
  <si>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</si>
  <si>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</si>
  <si>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</si>
  <si>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</si>
  <si>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</si>
  <si>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</si>
  <si>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</si>
  <si>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</si>
  <si>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</si>
  <si>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</si>
  <si>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</si>
  <si>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</si>
  <si>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</si>
  <si>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</si>
  <si>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</si>
  <si>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</si>
  <si>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</si>
  <si>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</si>
  <si>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</si>
  <si>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</si>
  <si>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</si>
  <si>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</si>
  <si>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</si>
  <si>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</si>
  <si>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</si>
  <si>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</si>
  <si>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</si>
  <si>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</si>
  <si>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</si>
  <si>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</si>
  <si>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</si>
  <si>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</si>
  <si>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</si>
  <si>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</si>
  <si>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</si>
  <si>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</si>
  <si>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</si>
  <si>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</si>
  <si>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</si>
  <si>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</si>
  <si>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</si>
  <si>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</si>
  <si>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</si>
  <si>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</si>
  <si>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</si>
  <si>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</si>
  <si>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</si>
  <si>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</si>
  <si>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</si>
  <si>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</si>
  <si>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</si>
  <si>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</si>
  <si>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</si>
  <si>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</si>
  <si>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</si>
  <si>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</si>
  <si>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</si>
  <si>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</si>
  <si>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</si>
  <si>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</si>
  <si>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</si>
  <si>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</si>
  <si>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</si>
  <si>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</si>
  <si>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</si>
  <si>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</si>
  <si>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</si>
  <si>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</si>
  <si>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</si>
  <si>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</si>
  <si>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</si>
  <si>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</si>
  <si>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</si>
  <si>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</si>
  <si>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</si>
  <si>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</si>
  <si>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</si>
  <si>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</si>
  <si>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</si>
  <si>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</si>
  <si>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</si>
  <si>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</si>
  <si>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</si>
  <si>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</si>
  <si>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</si>
  <si>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</si>
  <si>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</si>
  <si>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</si>
  <si>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</si>
  <si>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</si>
  <si>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</si>
  <si>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</si>
  <si>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</si>
  <si>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</si>
  <si>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</si>
  <si>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</si>
  <si>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</si>
  <si>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</si>
  <si>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</si>
  <si>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</si>
  <si>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</si>
  <si>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</si>
  <si>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</si>
  <si>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</si>
  <si>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</si>
  <si>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</si>
  <si>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</si>
  <si>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</si>
  <si>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</si>
  <si>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</si>
  <si>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</si>
  <si>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</si>
  <si>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</si>
  <si>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</si>
  <si>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</si>
  <si>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</si>
  <si>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</si>
  <si>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</si>
  <si>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</si>
  <si>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</si>
  <si>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</si>
  <si>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</si>
  <si>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</si>
  <si>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</si>
  <si>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</si>
  <si>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</si>
  <si>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</si>
  <si>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</si>
  <si>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</si>
  <si>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</si>
  <si>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</si>
  <si>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</si>
  <si>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</si>
  <si>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</si>
  <si>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</si>
  <si>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</si>
  <si>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</si>
  <si>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</si>
  <si>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</si>
  <si>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</si>
  <si>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</si>
  <si>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</si>
  <si>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</si>
  <si>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</si>
  <si>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</si>
  <si>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</si>
  <si>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</si>
  <si>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</si>
  <si>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</si>
  <si>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</si>
  <si>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</si>
  <si>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</si>
  <si>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</si>
  <si>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</si>
  <si>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</si>
  <si>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</si>
  <si>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</si>
  <si>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</si>
  <si>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</si>
  <si>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</si>
  <si>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</si>
  <si>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</si>
  <si>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</si>
  <si>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</si>
  <si>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</si>
  <si>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</si>
  <si>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</si>
  <si>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</si>
  <si>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</si>
  <si>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</si>
  <si>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</si>
  <si>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</si>
  <si>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</si>
  <si>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</si>
  <si>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</si>
  <si>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</si>
  <si>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</si>
  <si>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</si>
  <si>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</si>
  <si>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</si>
  <si>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</si>
  <si>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</si>
  <si>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</si>
  <si>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</si>
  <si>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</si>
  <si>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</si>
  <si>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</si>
  <si>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</si>
  <si>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</si>
  <si>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</si>
  <si>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</si>
  <si>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</si>
  <si>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</si>
  <si>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</si>
  <si>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</si>
  <si>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</si>
  <si>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</si>
  <si>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</si>
  <si>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</si>
  <si>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</si>
  <si>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</si>
  <si>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</si>
  <si>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</si>
  <si>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</si>
  <si>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</si>
  <si>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</si>
  <si>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</si>
  <si>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</si>
  <si>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</si>
  <si>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</si>
  <si>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</si>
  <si>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</si>
  <si>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</si>
  <si>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</si>
  <si>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</si>
  <si>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</si>
  <si>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</si>
  <si>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</si>
  <si>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</si>
  <si>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</si>
  <si>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</si>
  <si>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</si>
  <si>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</si>
  <si>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</si>
  <si>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</si>
  <si>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</si>
  <si>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</si>
  <si>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</si>
  <si>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</si>
  <si>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</si>
  <si>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</si>
  <si>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</si>
  <si>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</si>
  <si>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</si>
  <si>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</si>
  <si>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</si>
  <si>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</si>
  <si>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</si>
  <si>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</si>
  <si>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</si>
  <si>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</si>
  <si>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</si>
  <si>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</si>
  <si>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</si>
  <si>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</si>
  <si>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</si>
  <si>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</si>
  <si>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</si>
  <si>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</si>
  <si>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</si>
  <si>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</si>
  <si>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</si>
  <si>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</si>
  <si>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</si>
  <si>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</si>
  <si>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</si>
  <si>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</si>
  <si>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</si>
  <si>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</si>
  <si>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</si>
  <si>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</si>
  <si>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</si>
  <si>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</si>
  <si>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</si>
  <si>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</si>
  <si>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</si>
  <si>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</si>
  <si>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</si>
  <si>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</si>
  <si>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</si>
  <si>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</si>
  <si>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</si>
  <si>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</si>
  <si>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</si>
  <si>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</si>
  <si>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</si>
  <si>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</si>
  <si>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</si>
  <si>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</si>
  <si>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</si>
  <si>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</si>
  <si>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</si>
  <si>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</si>
  <si>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</si>
  <si>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</si>
  <si>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</si>
  <si>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</si>
  <si>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</si>
  <si>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</si>
  <si>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</si>
  <si>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</si>
  <si>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</si>
  <si>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</si>
  <si>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</si>
  <si>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</si>
  <si>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</si>
  <si>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</si>
  <si>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</si>
  <si>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</si>
  <si>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</si>
  <si>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</si>
  <si>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</si>
  <si>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</si>
  <si>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</si>
  <si>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</si>
  <si>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</si>
  <si>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</si>
  <si>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</si>
  <si>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</si>
  <si>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</si>
  <si>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</si>
  <si>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</si>
  <si>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</si>
  <si>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</si>
  <si>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</si>
  <si>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</si>
  <si>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</si>
  <si>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</si>
  <si>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</si>
  <si>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</si>
  <si>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</si>
  <si>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</si>
  <si>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</si>
  <si>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</si>
  <si>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</si>
  <si>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</si>
  <si>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</si>
  <si>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</si>
  <si>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</si>
  <si>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</si>
  <si>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</si>
  <si>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</si>
  <si>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</si>
  <si>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</si>
  <si>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</si>
  <si>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</si>
  <si>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</si>
  <si>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</si>
  <si>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</si>
  <si>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</si>
  <si>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</si>
  <si>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</si>
  <si>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</si>
  <si>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</si>
  <si>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</si>
  <si>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</si>
  <si>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</si>
  <si>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</si>
  <si>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</si>
  <si>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</si>
  <si>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</si>
  <si>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</si>
  <si>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</si>
  <si>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</si>
  <si>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</si>
  <si>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</si>
  <si>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</si>
  <si>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</si>
  <si>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</si>
  <si>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</si>
  <si>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</si>
  <si>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</si>
  <si>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</si>
  <si>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</si>
  <si>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</si>
  <si>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</si>
  <si>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</si>
  <si>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</si>
  <si>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</si>
  <si>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</si>
  <si>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</si>
  <si>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</si>
  <si>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</si>
  <si>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</si>
  <si>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</si>
  <si>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</si>
  <si>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</si>
  <si>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</si>
  <si>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</si>
  <si>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</si>
  <si>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</si>
  <si>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</si>
  <si>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</si>
  <si>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</si>
  <si>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</si>
  <si>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</si>
  <si>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</si>
  <si>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</si>
  <si>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</si>
  <si>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</si>
  <si>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</si>
  <si>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</si>
  <si>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</si>
  <si>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</si>
  <si>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</si>
  <si>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</si>
  <si>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</si>
  <si>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</si>
  <si>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</si>
  <si>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</si>
  <si>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</si>
  <si>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</si>
  <si>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</si>
  <si>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</si>
  <si>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</si>
  <si>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</si>
  <si>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</si>
  <si>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</si>
  <si>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</si>
  <si>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</si>
  <si>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</si>
  <si>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</si>
  <si>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</si>
  <si>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</si>
  <si>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</si>
  <si>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</si>
  <si>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</si>
  <si>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</si>
  <si>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</si>
  <si>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</si>
  <si>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</si>
  <si>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</si>
  <si>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</si>
  <si>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</si>
  <si>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</si>
  <si>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</si>
  <si>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</si>
  <si>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</si>
  <si>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</si>
  <si>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</si>
  <si>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</si>
  <si>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</si>
  <si>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</si>
  <si>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</si>
  <si>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</si>
  <si>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</si>
  <si>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</si>
  <si>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</si>
  <si>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</si>
  <si>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</si>
  <si>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</si>
  <si>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</si>
  <si>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</si>
  <si>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</si>
  <si>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</si>
  <si>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</si>
  <si>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</si>
  <si>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</si>
  <si>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</si>
  <si>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</si>
  <si>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</si>
  <si>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</si>
  <si>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</si>
  <si>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</si>
  <si>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</si>
  <si>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</si>
  <si>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</si>
  <si>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</si>
  <si>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</si>
  <si>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</si>
  <si>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</si>
  <si>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</si>
  <si>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</si>
  <si>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</si>
  <si>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</si>
  <si>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</si>
  <si>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</si>
  <si>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</si>
  <si>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</si>
  <si>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</si>
  <si>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</si>
  <si>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</si>
  <si>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</si>
  <si>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</si>
  <si>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</si>
  <si>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</si>
  <si>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</si>
  <si>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</si>
  <si>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</si>
  <si>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</si>
  <si>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</si>
  <si>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</si>
  <si>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</si>
  <si>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</si>
  <si>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</si>
  <si>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</si>
  <si>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</si>
  <si>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</si>
  <si>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</si>
  <si>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</si>
  <si>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</si>
  <si>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</si>
  <si>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</si>
  <si>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</si>
  <si>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</si>
  <si>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</si>
  <si>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</si>
  <si>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</si>
  <si>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</si>
  <si>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</si>
  <si>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</si>
  <si>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</si>
  <si>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</si>
  <si>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</si>
  <si>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</si>
  <si>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</si>
  <si>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</si>
  <si>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</si>
  <si>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</si>
  <si>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</si>
  <si>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</si>
  <si>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</si>
  <si>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</si>
  <si>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</si>
  <si>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</si>
  <si>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</si>
  <si>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</si>
  <si>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</si>
  <si>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</si>
  <si>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</si>
  <si>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</si>
  <si>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</si>
  <si>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</si>
  <si>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</si>
  <si>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</si>
  <si>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</si>
  <si>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</si>
  <si>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</si>
  <si>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</si>
  <si>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</si>
  <si>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</si>
  <si>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</si>
  <si>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</si>
  <si>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</si>
  <si>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</si>
  <si>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</si>
  <si>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</si>
  <si>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</si>
  <si>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</si>
  <si>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</si>
  <si>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</si>
  <si>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</si>
  <si>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</si>
  <si>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</si>
  <si>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</si>
  <si>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</si>
  <si>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</si>
  <si>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</si>
  <si>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</si>
  <si>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</si>
  <si>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</si>
  <si>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</si>
  <si>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</si>
  <si>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</si>
  <si>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</si>
  <si>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</si>
  <si>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</si>
  <si>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</si>
  <si>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</si>
  <si>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</si>
  <si>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</si>
  <si>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</si>
  <si>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</si>
  <si>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</si>
  <si>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</si>
  <si>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</si>
  <si>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</si>
  <si>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</si>
  <si>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</si>
  <si>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</si>
  <si>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</si>
  <si>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</si>
  <si>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</si>
  <si>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</si>
  <si>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</si>
  <si>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</si>
  <si>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</si>
  <si>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</si>
  <si>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</si>
  <si>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</si>
  <si>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</si>
  <si>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</si>
  <si>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</si>
  <si>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</si>
  <si>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</si>
  <si>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</si>
  <si>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</si>
  <si>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</si>
  <si>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</si>
  <si>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</si>
  <si>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</si>
  <si>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</si>
  <si>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</si>
  <si>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</si>
  <si>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</si>
  <si>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</si>
  <si>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</si>
  <si>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</si>
  <si>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</si>
  <si>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</si>
  <si>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</si>
  <si>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</si>
  <si>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</si>
  <si>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</si>
  <si>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</si>
  <si>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</si>
  <si>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</si>
  <si>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</si>
  <si>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</si>
  <si>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</si>
  <si>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</si>
  <si>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</si>
  <si>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</si>
  <si>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</si>
  <si>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</si>
  <si>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</si>
  <si>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</si>
  <si>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</si>
  <si>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</si>
  <si>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</si>
  <si>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</si>
  <si>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</si>
  <si>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</si>
  <si>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</si>
  <si>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</si>
  <si>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</si>
  <si>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</si>
  <si>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</si>
  <si>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</si>
  <si>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</si>
  <si>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</si>
  <si>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</si>
  <si>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</si>
  <si>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</si>
  <si>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</si>
  <si>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</si>
  <si>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</si>
  <si>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</si>
  <si>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</si>
  <si>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</si>
  <si>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</si>
  <si>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</si>
  <si>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</si>
  <si>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</si>
  <si>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</si>
  <si>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</si>
  <si>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</si>
  <si>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</si>
  <si>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</si>
  <si>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</si>
  <si>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</si>
  <si>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</si>
  <si>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</si>
  <si>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</si>
  <si>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</si>
  <si>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</si>
  <si>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</si>
  <si>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</si>
  <si>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</si>
  <si>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</si>
  <si>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</si>
  <si>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</si>
  <si>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</si>
  <si>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</si>
  <si>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</si>
  <si>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</si>
  <si>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</si>
  <si>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</si>
  <si>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</si>
  <si>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</si>
  <si>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</si>
  <si>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</si>
  <si>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</si>
  <si>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</si>
  <si>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</si>
  <si>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</si>
  <si>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</si>
  <si>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</si>
  <si>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</si>
  <si>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</si>
  <si>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</si>
  <si>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</si>
  <si>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</si>
  <si>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</si>
  <si>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</si>
  <si>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</si>
  <si>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</si>
  <si>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</si>
  <si>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</si>
  <si>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</si>
  <si>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</si>
  <si>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</si>
  <si>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</si>
  <si>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</si>
  <si>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</si>
  <si>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</si>
  <si>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</si>
  <si>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</si>
  <si>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</si>
  <si>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</si>
  <si>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</si>
  <si>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</si>
  <si>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</si>
  <si>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</si>
  <si>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</si>
  <si>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</si>
  <si>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</si>
  <si>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</si>
  <si>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</si>
  <si>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</si>
  <si>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</si>
  <si>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</si>
  <si>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</si>
  <si>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</si>
  <si>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</si>
  <si>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</si>
  <si>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</si>
  <si>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</si>
  <si>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</si>
  <si>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</si>
  <si>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</si>
  <si>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</si>
  <si>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</si>
  <si>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</si>
  <si>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</si>
  <si>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</si>
  <si>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</si>
  <si>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</si>
  <si>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</si>
  <si>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</si>
  <si>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</si>
  <si>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</si>
  <si>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</si>
  <si>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</si>
  <si>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</si>
  <si>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</si>
  <si>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</si>
  <si>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</si>
  <si>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</si>
  <si>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</si>
  <si>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</si>
  <si>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</si>
  <si>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</si>
  <si>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</si>
  <si>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</si>
  <si>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</si>
  <si>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</si>
  <si>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</si>
  <si>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</si>
  <si>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</si>
  <si>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</si>
  <si>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</si>
  <si>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</si>
  <si>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</si>
  <si>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</si>
  <si>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</si>
  <si>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</si>
  <si>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</si>
  <si>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</si>
  <si>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</si>
  <si>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</si>
  <si>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</si>
  <si>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</si>
  <si>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</si>
  <si>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</si>
  <si>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</si>
  <si>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</si>
  <si>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</si>
  <si>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</si>
  <si>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</si>
  <si>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</si>
  <si>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</si>
  <si>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</si>
  <si>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</si>
  <si>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</si>
  <si>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</si>
  <si>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</si>
  <si>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</si>
  <si>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</si>
  <si>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</si>
  <si>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</si>
  <si>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</si>
  <si>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</si>
  <si>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</si>
  <si>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</si>
  <si>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</si>
  <si>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</si>
  <si>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</si>
  <si>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</si>
  <si>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</si>
  <si>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</si>
  <si>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</si>
  <si>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</si>
  <si>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</si>
  <si>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</si>
  <si>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</si>
  <si>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</si>
  <si>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</si>
  <si>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</si>
  <si>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</si>
  <si>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</si>
  <si>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</si>
  <si>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</si>
  <si>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</si>
  <si>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</si>
  <si>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</si>
  <si>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</si>
  <si>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</si>
  <si>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</si>
  <si>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</si>
  <si>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</si>
  <si>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</si>
  <si>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</si>
  <si>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</si>
  <si>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</si>
  <si>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</si>
  <si>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</si>
  <si>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</si>
  <si>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</si>
  <si>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</si>
  <si>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</si>
  <si>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</si>
  <si>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</si>
  <si>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</si>
  <si>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</si>
  <si>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</si>
  <si>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</si>
  <si>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</si>
  <si>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</si>
  <si>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</si>
  <si>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</si>
  <si>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</si>
  <si>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</si>
  <si>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</si>
  <si>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</si>
  <si>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</si>
  <si>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</si>
  <si>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</si>
  <si>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</si>
  <si>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</si>
  <si>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</si>
  <si>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</si>
  <si>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</si>
  <si>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</si>
  <si>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</si>
  <si>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</si>
  <si>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</si>
  <si>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</si>
  <si>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</si>
  <si>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</si>
  <si>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</si>
  <si>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</si>
  <si>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</si>
  <si>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</si>
  <si>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</si>
  <si>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</si>
  <si>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</si>
  <si>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</si>
  <si>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</si>
  <si>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</si>
  <si>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</si>
  <si>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</si>
  <si>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</si>
  <si>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</si>
  <si>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</si>
  <si>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</si>
  <si>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</si>
  <si>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</si>
  <si>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</si>
  <si>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</si>
  <si>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</si>
  <si>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</si>
  <si>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</si>
  <si>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</si>
  <si>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</si>
  <si>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</si>
  <si>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</si>
  <si>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</si>
  <si>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</si>
  <si>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</si>
  <si>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</si>
  <si>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</si>
  <si>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</si>
  <si>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</si>
  <si>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</si>
  <si>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</si>
  <si>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</si>
  <si>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</si>
  <si>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</si>
  <si>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</si>
  <si>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</si>
  <si>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</si>
  <si>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</si>
  <si>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</si>
  <si>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</si>
  <si>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</si>
  <si>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</si>
  <si>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</si>
  <si>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</si>
  <si>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</si>
  <si>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</si>
  <si>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</si>
  <si>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</si>
  <si>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</si>
  <si>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</si>
  <si>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</si>
  <si>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</si>
  <si>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</si>
  <si>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</si>
  <si>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</si>
  <si>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</si>
  <si>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</si>
  <si>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</si>
  <si>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</si>
  <si>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</si>
  <si>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</si>
  <si>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</si>
  <si>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</si>
  <si>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</si>
  <si>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</si>
  <si>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</si>
  <si>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</si>
  <si>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</si>
  <si>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</si>
  <si>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</si>
  <si>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</si>
  <si>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</si>
  <si>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</si>
  <si>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</si>
  <si>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</si>
  <si>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</si>
  <si>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</si>
  <si>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</si>
  <si>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</si>
  <si>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</si>
  <si>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</si>
  <si>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</si>
  <si>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</si>
  <si>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</si>
  <si>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</si>
  <si>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</si>
  <si>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</si>
  <si>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</si>
  <si>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</si>
  <si>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</si>
  <si>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</si>
  <si>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</si>
  <si>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</si>
  <si>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</si>
  <si>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</si>
  <si>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</si>
  <si>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</si>
  <si>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</si>
  <si>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</si>
  <si>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</si>
  <si>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</si>
  <si>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</si>
  <si>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</si>
  <si>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</si>
  <si>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</si>
  <si>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</si>
  <si>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</si>
  <si>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</si>
  <si>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</si>
  <si>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</si>
  <si>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</si>
  <si>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</si>
  <si>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</si>
  <si>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</si>
  <si>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</si>
  <si>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</si>
  <si>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</si>
  <si>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</si>
  <si>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</si>
  <si>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</si>
  <si>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</si>
  <si>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</si>
  <si>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</si>
  <si>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</si>
  <si>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</si>
  <si>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</si>
  <si>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</si>
  <si>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</si>
  <si>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</si>
  <si>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</si>
  <si>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</si>
  <si>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</si>
  <si>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</si>
  <si>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</si>
  <si>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</si>
  <si>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</si>
  <si>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</si>
  <si>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</si>
  <si>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</si>
  <si>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</si>
  <si>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</si>
  <si>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</si>
  <si>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</si>
  <si>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</si>
  <si>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</si>
  <si>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</si>
  <si>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</si>
  <si>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</si>
  <si>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</si>
  <si>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</si>
  <si>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</si>
  <si>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</si>
  <si>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</si>
  <si>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</si>
  <si>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</si>
  <si>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</si>
  <si>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</si>
  <si>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</si>
  <si>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</si>
  <si>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</si>
  <si>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</si>
  <si>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</si>
  <si>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</si>
  <si>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</si>
  <si>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</si>
  <si>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</si>
  <si>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</si>
  <si>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</si>
  <si>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</si>
  <si>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</si>
  <si>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</si>
  <si>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</si>
  <si>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</si>
  <si>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</si>
  <si>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</si>
  <si>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</si>
  <si>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</si>
  <si>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</si>
  <si>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</si>
  <si>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</si>
  <si>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</si>
  <si>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</si>
  <si>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</si>
  <si>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</si>
  <si>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</si>
  <si>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</si>
  <si>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</si>
  <si>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</si>
  <si>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</si>
  <si>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</si>
  <si>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</si>
  <si>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</si>
  <si>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</si>
  <si>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</si>
  <si>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</si>
  <si>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</si>
  <si>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</si>
  <si>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</si>
  <si>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</si>
  <si>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</si>
  <si>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</si>
  <si>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</si>
  <si>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</si>
  <si>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</si>
  <si>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</si>
  <si>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</si>
  <si>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</si>
  <si>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</si>
  <si>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</si>
  <si>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</si>
  <si>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</si>
  <si>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</si>
  <si>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</si>
  <si>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</si>
  <si>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</si>
  <si>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</si>
  <si>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</si>
  <si>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</si>
  <si>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</si>
  <si>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</si>
  <si>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</si>
  <si>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</si>
  <si>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</si>
  <si>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</si>
  <si>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</si>
  <si>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</si>
  <si>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</si>
  <si>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</si>
  <si>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</si>
  <si>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</si>
  <si>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</si>
  <si>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</si>
  <si>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</si>
  <si>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</si>
  <si>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</si>
  <si>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</si>
  <si>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</si>
  <si>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</si>
  <si>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</si>
  <si>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</si>
  <si>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</si>
  <si>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</si>
  <si>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</si>
  <si>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</si>
  <si>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</si>
  <si>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</si>
  <si>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</si>
  <si>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</si>
  <si>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</si>
  <si>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</si>
  <si>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</si>
  <si>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</si>
  <si>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</si>
  <si>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</si>
  <si>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</si>
  <si>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</si>
  <si>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</si>
  <si>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</si>
  <si>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</si>
  <si>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</si>
  <si>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</si>
  <si>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</si>
  <si>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</si>
  <si>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</si>
  <si>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</si>
  <si>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</si>
  <si>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</si>
  <si>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</si>
  <si>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</si>
  <si>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</si>
  <si>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</si>
  <si>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</si>
  <si>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</si>
  <si>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</si>
  <si>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</si>
  <si>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</si>
  <si>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</si>
  <si>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</si>
  <si>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</si>
  <si>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</si>
  <si>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</si>
  <si>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</si>
  <si>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</si>
  <si>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</si>
  <si>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</si>
  <si>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</si>
  <si>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</si>
  <si>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</si>
  <si>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</si>
  <si>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</si>
  <si>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</si>
  <si>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</si>
  <si>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</si>
  <si>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</si>
  <si>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</si>
  <si>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</si>
  <si>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</si>
  <si>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</si>
  <si>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</si>
  <si>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</si>
  <si>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</si>
  <si>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</si>
  <si>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</si>
  <si>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</si>
  <si>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</si>
  <si>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</si>
  <si>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</si>
  <si>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</si>
  <si>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</si>
  <si>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</si>
  <si>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</si>
  <si>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</si>
  <si>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</si>
  <si>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</si>
  <si>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</si>
  <si>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</si>
  <si>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</si>
  <si>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</si>
  <si>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</si>
  <si>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</si>
  <si>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</si>
  <si>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</si>
  <si>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</si>
  <si>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</si>
  <si>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</si>
  <si>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</si>
  <si>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</si>
  <si>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</si>
  <si>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</si>
  <si>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</si>
  <si>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</si>
  <si>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</si>
  <si>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</si>
  <si>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</si>
  <si>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</si>
  <si>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</si>
  <si>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</si>
  <si>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</si>
  <si>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</si>
  <si>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</si>
  <si>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</si>
  <si>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</si>
  <si>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</si>
  <si>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</si>
  <si>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</si>
  <si>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</si>
  <si>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</si>
  <si>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</si>
  <si>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</si>
  <si>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</si>
  <si>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</si>
  <si>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</si>
  <si>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</si>
  <si>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</si>
  <si>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</si>
  <si>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</si>
  <si>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</si>
  <si>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</si>
  <si>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</si>
  <si>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</si>
  <si>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</si>
  <si>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</si>
  <si>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</si>
  <si>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</si>
  <si>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</si>
  <si>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</si>
  <si>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</si>
  <si>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</si>
  <si>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</si>
  <si>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</si>
  <si>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</si>
  <si>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</si>
  <si>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</si>
  <si>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</si>
  <si>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</si>
  <si>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</si>
  <si>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</si>
  <si>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</si>
  <si>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</si>
  <si>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</si>
  <si>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</si>
  <si>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</si>
  <si>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</si>
  <si>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</si>
  <si>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</si>
  <si>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</si>
  <si>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</si>
  <si>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</si>
  <si>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</si>
  <si>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</si>
  <si>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</si>
  <si>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</si>
  <si>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</si>
  <si>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</si>
  <si>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</si>
  <si>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</si>
  <si>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</si>
  <si>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</si>
  <si>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</si>
  <si>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</si>
  <si>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</si>
  <si>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</si>
  <si>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</si>
  <si>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</si>
  <si>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</si>
  <si>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</si>
  <si>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</si>
  <si>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</si>
  <si>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</si>
  <si>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</si>
  <si>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</si>
  <si>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</si>
  <si>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</si>
  <si>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</si>
  <si>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</si>
  <si>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</si>
  <si>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</si>
  <si>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</si>
  <si>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</si>
  <si>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</si>
  <si>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</si>
  <si>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</si>
  <si>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</si>
  <si>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</si>
  <si>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</si>
  <si>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</si>
  <si>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</si>
  <si>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</si>
  <si>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</si>
  <si>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</si>
  <si>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</si>
  <si>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</si>
  <si>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</si>
  <si>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</si>
  <si>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</si>
  <si>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</si>
  <si>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</si>
  <si>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</si>
  <si>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</si>
  <si>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</si>
  <si>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</si>
  <si>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</si>
  <si>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</si>
  <si>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</si>
  <si>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</si>
  <si>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</si>
  <si>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</si>
  <si>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</si>
  <si>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</si>
  <si>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</si>
  <si>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</si>
  <si>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</si>
  <si>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</si>
  <si>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</si>
  <si>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</si>
  <si>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</si>
  <si>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</si>
  <si>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</si>
  <si>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</si>
  <si>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</si>
  <si>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</si>
  <si>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</si>
  <si>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</si>
  <si>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</si>
  <si>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</si>
  <si>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</si>
  <si>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</si>
  <si>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</si>
  <si>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</si>
  <si>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</si>
  <si>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</si>
  <si>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</si>
  <si>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</si>
  <si>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</si>
  <si>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</si>
  <si>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</si>
  <si>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</si>
  <si>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</si>
  <si>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</si>
  <si>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</si>
  <si>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</si>
  <si>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</si>
  <si>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</si>
  <si>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</si>
  <si>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</si>
  <si>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</si>
  <si>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</si>
  <si>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</si>
  <si>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</si>
  <si>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</si>
  <si>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</si>
  <si>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</si>
  <si>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</si>
  <si>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</si>
  <si>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</si>
  <si>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</si>
  <si>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</si>
  <si>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</si>
  <si>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</si>
  <si>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</si>
  <si>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</si>
  <si>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</si>
  <si>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</si>
  <si>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</si>
  <si>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</si>
  <si>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</si>
  <si>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</si>
  <si>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</si>
  <si>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</si>
  <si>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</si>
  <si>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</si>
  <si>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</si>
  <si>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</si>
  <si>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</si>
  <si>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</si>
  <si>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</si>
  <si>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</si>
  <si>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</si>
  <si>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</si>
  <si>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</si>
  <si>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</si>
  <si>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</si>
  <si>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</si>
  <si>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</si>
  <si>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</si>
  <si>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</si>
  <si>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</si>
  <si>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</si>
  <si>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</si>
  <si>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</si>
  <si>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</si>
  <si>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</si>
  <si>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</si>
  <si>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</si>
  <si>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</si>
  <si>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</si>
  <si>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</si>
  <si>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</si>
  <si>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</si>
  <si>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</si>
  <si>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</si>
  <si>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</si>
  <si>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</si>
  <si>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</si>
  <si>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</si>
  <si>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</si>
  <si>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</si>
  <si>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</si>
  <si>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</si>
  <si>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</si>
  <si>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</si>
  <si>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</si>
  <si>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</si>
  <si>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</si>
  <si>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</si>
  <si>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</si>
  <si>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</si>
  <si>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</si>
  <si>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</si>
  <si>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</si>
  <si>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</si>
  <si>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</si>
  <si>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</si>
  <si>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</si>
  <si>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</si>
  <si>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</si>
  <si>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</si>
  <si>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</si>
  <si>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</si>
  <si>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</si>
  <si>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</si>
  <si>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</si>
  <si>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</si>
  <si>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</si>
  <si>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</si>
  <si>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</si>
  <si>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</si>
  <si>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</si>
  <si>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</si>
  <si>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</si>
  <si>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</si>
  <si>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</si>
  <si>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</si>
  <si>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</si>
  <si>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</si>
  <si>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</si>
  <si>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</si>
  <si>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</si>
  <si>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</si>
  <si>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</si>
  <si>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</si>
  <si>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</si>
  <si>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</si>
  <si>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</si>
  <si>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</si>
  <si>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</si>
  <si>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</si>
  <si>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</si>
  <si>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</si>
  <si>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</si>
  <si>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</si>
  <si>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</si>
  <si>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</si>
  <si>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</si>
  <si>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</si>
  <si>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</si>
  <si>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</si>
  <si>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</si>
  <si>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</si>
  <si>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</si>
  <si>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</si>
  <si>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</si>
  <si>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</si>
  <si>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</si>
  <si>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</si>
  <si>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</si>
  <si>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</si>
  <si>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</si>
  <si>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</si>
  <si>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</si>
  <si>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</si>
  <si>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</si>
  <si>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</si>
  <si>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</si>
  <si>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</si>
  <si>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</si>
  <si>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</si>
  <si>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</si>
  <si>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</si>
  <si>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</si>
  <si>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</si>
  <si>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</si>
  <si>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</si>
  <si>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</si>
  <si>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</si>
  <si>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</si>
  <si>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</si>
  <si>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</si>
  <si>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</si>
  <si>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</si>
  <si>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</si>
  <si>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</si>
  <si>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</si>
  <si>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</si>
  <si>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</si>
  <si>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</si>
  <si>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</si>
  <si>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</si>
  <si>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</si>
  <si>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</si>
  <si>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</si>
  <si>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</si>
  <si>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</si>
  <si>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</si>
  <si>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</si>
  <si>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</si>
  <si>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</si>
  <si>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</si>
  <si>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</si>
  <si>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</si>
  <si>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</si>
  <si>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</si>
  <si>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</si>
  <si>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</si>
  <si>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</si>
  <si>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</si>
  <si>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</si>
  <si>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</si>
  <si>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</si>
  <si>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</si>
  <si>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</si>
  <si>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</si>
  <si>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</si>
  <si>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</si>
  <si>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</si>
  <si>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</si>
  <si>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</si>
  <si>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</si>
  <si>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</si>
  <si>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</si>
  <si>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</si>
  <si>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</si>
  <si>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</si>
  <si>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</si>
  <si>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</si>
  <si>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</si>
  <si>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</si>
  <si>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</si>
  <si>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</si>
  <si>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</si>
  <si>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</si>
  <si>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</si>
  <si>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</si>
  <si>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</si>
  <si>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</si>
  <si>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</si>
  <si>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</si>
  <si>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</si>
  <si>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</si>
  <si>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</si>
  <si>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</si>
  <si>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</si>
  <si>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</si>
  <si>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</si>
  <si>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</si>
  <si>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</si>
  <si>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</si>
  <si>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</si>
  <si>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</si>
  <si>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</si>
  <si>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</si>
  <si>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</si>
  <si>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</si>
  <si>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</si>
  <si>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</si>
  <si>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</si>
  <si>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</si>
  <si>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</si>
  <si>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</si>
  <si>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</si>
  <si>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</si>
  <si>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</si>
  <si>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</si>
  <si>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</si>
  <si>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</si>
  <si>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</si>
  <si>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</si>
  <si>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</si>
  <si>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</si>
  <si>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</si>
  <si>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</si>
  <si>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</si>
  <si>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</si>
  <si>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</si>
  <si>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</si>
  <si>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</si>
  <si>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</si>
  <si>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</si>
  <si>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</si>
  <si>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</si>
  <si>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</si>
  <si>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</si>
  <si>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</si>
  <si>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</si>
  <si>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</si>
  <si>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</si>
  <si>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</si>
  <si>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</si>
  <si>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</si>
  <si>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</si>
  <si>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</si>
  <si>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</si>
  <si>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</si>
  <si>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</si>
  <si>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</si>
  <si>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</si>
  <si>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</si>
  <si>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</si>
  <si>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</si>
  <si>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</si>
  <si>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</si>
  <si>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</si>
  <si>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</si>
  <si>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</si>
  <si>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</si>
  <si>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</si>
  <si>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</si>
  <si>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</si>
  <si>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</si>
  <si>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</si>
  <si>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</si>
  <si>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</si>
  <si>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</si>
  <si>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</si>
  <si>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</si>
  <si>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</si>
  <si>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</si>
  <si>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</si>
  <si>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</si>
  <si>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</si>
  <si>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</si>
  <si>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</si>
  <si>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</si>
  <si>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</si>
  <si>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</si>
  <si>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</si>
  <si>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</si>
  <si>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</si>
  <si>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</si>
  <si>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</si>
  <si>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</si>
  <si>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</si>
  <si>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</si>
  <si>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</si>
  <si>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</si>
  <si>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</si>
  <si>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</si>
  <si>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</si>
  <si>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</si>
  <si>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</si>
  <si>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</si>
  <si>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</si>
  <si>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</si>
  <si>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</si>
  <si>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</si>
  <si>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</si>
  <si>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</si>
  <si>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</si>
  <si>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</si>
  <si>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</si>
  <si>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</si>
  <si>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</si>
  <si>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</si>
  <si>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</si>
  <si>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</si>
  <si>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</si>
  <si>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</si>
  <si>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</si>
  <si>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</si>
  <si>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</si>
  <si>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</si>
  <si>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</si>
  <si>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</si>
  <si>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</si>
  <si>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</si>
  <si>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</si>
  <si>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</si>
  <si>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</si>
  <si>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</si>
  <si>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</si>
  <si>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</si>
  <si>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</si>
  <si>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</si>
  <si>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</si>
  <si>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</si>
  <si>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</si>
  <si>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</si>
  <si>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</si>
  <si>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</si>
  <si>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</si>
  <si>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</si>
  <si>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</si>
  <si>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</si>
  <si>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</si>
  <si>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</si>
  <si>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</si>
  <si>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</si>
  <si>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</si>
  <si>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</si>
  <si>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</si>
  <si>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</si>
  <si>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</si>
  <si>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</si>
  <si>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</si>
  <si>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</si>
  <si>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</si>
  <si>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</si>
  <si>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</si>
  <si>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</si>
  <si>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</si>
  <si>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</si>
  <si>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</si>
  <si>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</si>
  <si>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</si>
  <si>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</si>
  <si>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</si>
  <si>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</si>
  <si>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</si>
  <si>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</si>
  <si>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</si>
  <si>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</si>
  <si>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</si>
  <si>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</si>
  <si>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</si>
  <si>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</si>
  <si>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</si>
  <si>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</si>
  <si>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</si>
  <si>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</si>
  <si>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</si>
  <si>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</si>
  <si>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</si>
  <si>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</si>
  <si>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</si>
  <si>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</si>
  <si>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</si>
  <si>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</si>
  <si>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</si>
  <si>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</si>
  <si>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</si>
  <si>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</si>
  <si>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</si>
  <si>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</si>
  <si>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</si>
  <si>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</si>
  <si>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</si>
  <si>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</si>
  <si>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</si>
  <si>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</si>
  <si>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</si>
  <si>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</si>
  <si>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</si>
  <si>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</si>
  <si>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</si>
  <si>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</si>
  <si>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</si>
  <si>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</si>
  <si>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</si>
  <si>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</si>
  <si>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</si>
  <si>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</si>
  <si>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</si>
  <si>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</si>
  <si>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</si>
  <si>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</si>
  <si>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</si>
  <si>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</si>
  <si>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</si>
  <si>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</si>
  <si>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</si>
  <si>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</si>
  <si>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</si>
  <si>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</si>
  <si>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</si>
  <si>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</si>
  <si>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</si>
  <si>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</si>
  <si>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</si>
  <si>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</si>
  <si>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</si>
  <si>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</si>
  <si>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</si>
  <si>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</si>
  <si>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</si>
  <si>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</si>
  <si>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</si>
  <si>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</si>
  <si>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</si>
  <si>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</si>
  <si>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</si>
  <si>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</si>
  <si>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</si>
  <si>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</si>
  <si>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</si>
  <si>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</si>
  <si>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</si>
  <si>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</si>
  <si>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</si>
  <si>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</si>
  <si>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</si>
  <si>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</si>
  <si>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</si>
  <si>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</si>
  <si>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</si>
  <si>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</si>
  <si>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</si>
  <si>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</si>
  <si>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</si>
  <si>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</si>
  <si>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</si>
  <si>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</si>
  <si>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</si>
  <si>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</si>
  <si>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</si>
  <si>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</si>
  <si>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</si>
  <si>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</si>
  <si>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</si>
  <si>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</si>
  <si>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</si>
  <si>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</si>
  <si>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</si>
  <si>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</si>
  <si>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</si>
  <si>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</si>
  <si>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</si>
  <si>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</si>
  <si>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</si>
  <si>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</si>
  <si>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</si>
  <si>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</si>
  <si>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</si>
  <si>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</si>
  <si>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</si>
  <si>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</si>
  <si>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</si>
  <si>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</si>
  <si>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</si>
  <si>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</si>
  <si>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</si>
  <si>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</si>
  <si>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</si>
  <si>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</si>
  <si>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</si>
  <si>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</si>
  <si>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</si>
  <si>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</si>
  <si>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</si>
  <si>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</si>
  <si>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</si>
  <si>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</si>
  <si>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</si>
  <si>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</si>
  <si>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</si>
  <si>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</si>
  <si>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</si>
  <si>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</si>
  <si>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</si>
  <si>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</si>
  <si>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</si>
  <si>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</si>
  <si>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</si>
  <si>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</si>
  <si>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</si>
  <si>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</si>
  <si>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</si>
  <si>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</si>
  <si>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</si>
  <si>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</si>
  <si>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</si>
  <si>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</si>
  <si>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</si>
  <si>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</si>
  <si>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</si>
  <si>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</si>
  <si>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</si>
  <si>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</si>
  <si>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</si>
  <si>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</si>
  <si>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</si>
  <si>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</si>
  <si>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</si>
  <si>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</si>
  <si>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</si>
  <si>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</si>
  <si>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</si>
  <si>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</si>
  <si>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</si>
  <si>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</si>
  <si>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</si>
  <si>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</si>
  <si>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</si>
  <si>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</si>
  <si>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</si>
  <si>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</si>
  <si>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</si>
  <si>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</si>
  <si>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</si>
  <si>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</si>
  <si>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</si>
  <si>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</si>
  <si>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</si>
  <si>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</si>
  <si>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</si>
  <si>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</si>
  <si>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</si>
  <si>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</si>
  <si>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</si>
  <si>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</si>
  <si>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</si>
  <si>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</si>
  <si>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</si>
  <si>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</si>
  <si>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</si>
  <si>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</si>
  <si>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</si>
  <si>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</si>
  <si>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</si>
  <si>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</si>
  <si>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</si>
  <si>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</si>
  <si>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</si>
  <si>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</si>
  <si>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</si>
  <si>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</si>
  <si>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</si>
  <si>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</si>
  <si>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</si>
  <si>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</si>
  <si>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</si>
  <si>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</si>
  <si>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</si>
  <si>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</si>
  <si>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</si>
  <si>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</si>
  <si>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</si>
  <si>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</si>
  <si>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</si>
  <si>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</si>
  <si>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</si>
  <si>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</si>
  <si>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</si>
  <si>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</si>
  <si>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</si>
  <si>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</si>
  <si>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</si>
  <si>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</si>
  <si>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</si>
  <si>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</si>
  <si>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</si>
  <si>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</si>
  <si>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</si>
  <si>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</si>
  <si>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</si>
  <si>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</si>
  <si>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</si>
  <si>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</si>
  <si>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</si>
  <si>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</si>
  <si>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</si>
  <si>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</si>
  <si>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</si>
  <si>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</si>
  <si>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</si>
  <si>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</si>
  <si>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</si>
  <si>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</si>
  <si>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</si>
  <si>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</si>
  <si>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</si>
  <si>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</si>
  <si>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</si>
  <si>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</si>
  <si>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</si>
  <si>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</si>
  <si>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</si>
  <si>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</si>
  <si>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</si>
  <si>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</si>
  <si>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</si>
  <si>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</si>
  <si>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</si>
  <si>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</si>
  <si>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</si>
  <si>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</si>
  <si>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</si>
  <si>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</si>
  <si>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</si>
  <si>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</si>
  <si>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</si>
  <si>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</si>
  <si>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</si>
  <si>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</si>
  <si>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</si>
  <si>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</si>
  <si>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</si>
  <si>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</si>
  <si>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</si>
  <si>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</si>
  <si>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</si>
  <si>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</si>
  <si>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</si>
  <si>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</si>
  <si>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</si>
  <si>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</si>
  <si>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</si>
  <si>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</si>
  <si>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</si>
  <si>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</si>
  <si>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</si>
  <si>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</si>
  <si>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</si>
  <si>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</si>
  <si>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</si>
  <si>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</si>
  <si>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</si>
  <si>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</si>
  <si>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</si>
  <si>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</si>
  <si>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</si>
  <si>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</si>
  <si>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</si>
  <si>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</si>
  <si>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</si>
  <si>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</si>
  <si>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</si>
  <si>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</si>
  <si>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</si>
  <si>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</si>
  <si>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</si>
  <si>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</si>
  <si>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</si>
  <si>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</si>
  <si>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</si>
  <si>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</si>
  <si>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</si>
  <si>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</si>
  <si>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</si>
  <si>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</si>
  <si>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</si>
  <si>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</si>
  <si>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</si>
  <si>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</si>
  <si>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</si>
  <si>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</si>
  <si>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</si>
  <si>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</si>
  <si>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</si>
  <si>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</si>
  <si>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</si>
  <si>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</si>
  <si>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</si>
  <si>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</si>
  <si>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</si>
  <si>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</si>
  <si>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</si>
  <si>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</si>
  <si>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</si>
  <si>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</si>
  <si>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</si>
  <si>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</si>
  <si>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</si>
  <si>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</si>
  <si>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</si>
  <si>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</si>
  <si>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</si>
  <si>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</si>
  <si>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</si>
  <si>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</si>
  <si>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</si>
  <si>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</si>
  <si>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</si>
  <si>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</si>
  <si>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</si>
  <si>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</si>
  <si>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</si>
  <si>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</si>
  <si>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</si>
  <si>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</si>
  <si>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</si>
  <si>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</si>
  <si>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</si>
  <si>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</si>
  <si>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</si>
  <si>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</si>
  <si>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</si>
  <si>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</si>
  <si>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</si>
  <si>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</si>
  <si>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</si>
  <si>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</si>
  <si>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</si>
  <si>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</si>
  <si>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</si>
  <si>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</si>
  <si>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</si>
  <si>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</si>
  <si>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</si>
  <si>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</si>
  <si>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</si>
  <si>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</si>
  <si>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</si>
  <si>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</si>
  <si>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</si>
  <si>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</si>
  <si>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</si>
  <si>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</si>
  <si>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</si>
  <si>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</si>
  <si>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</si>
  <si>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</si>
  <si>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</si>
  <si>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</si>
  <si>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</si>
  <si>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</si>
  <si>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</si>
  <si>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</si>
  <si>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</si>
  <si>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</si>
  <si>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</si>
  <si>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</si>
  <si>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</si>
  <si>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</si>
  <si>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</si>
  <si>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</si>
  <si>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</si>
  <si>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</si>
  <si>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</si>
  <si>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</si>
  <si>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</si>
  <si>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</si>
  <si>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</si>
  <si>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</si>
  <si>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</si>
  <si>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</si>
  <si>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</si>
  <si>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</si>
  <si>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</si>
  <si>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</si>
  <si>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</si>
  <si>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</si>
  <si>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</si>
  <si>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</si>
  <si>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</si>
  <si>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</si>
  <si>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</si>
  <si>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</si>
  <si>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</si>
  <si>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</si>
  <si>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</si>
  <si>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</si>
  <si>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</si>
  <si>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</si>
  <si>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</si>
  <si>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</si>
  <si>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</si>
  <si>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</si>
  <si>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</si>
  <si>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</si>
  <si>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</si>
  <si>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</si>
  <si>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</si>
  <si>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</si>
  <si>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</si>
  <si>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</si>
  <si>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</si>
  <si>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</si>
  <si>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</si>
  <si>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</si>
  <si>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</si>
  <si>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</si>
  <si>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</si>
  <si>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</si>
  <si>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</si>
  <si>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</si>
  <si>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</si>
  <si>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</si>
  <si>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</si>
  <si>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</si>
  <si>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</si>
  <si>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</si>
  <si>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</si>
  <si>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</si>
  <si>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</si>
  <si>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</si>
  <si>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</si>
  <si>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</si>
  <si>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</si>
  <si>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</si>
  <si>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</si>
  <si>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</si>
  <si>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</si>
  <si>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</si>
  <si>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</si>
  <si>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</si>
  <si>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</si>
  <si>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</si>
  <si>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</si>
  <si>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</si>
  <si>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</si>
  <si>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</si>
  <si>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</si>
  <si>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</si>
  <si>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</si>
  <si>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</si>
  <si>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</si>
  <si>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</si>
  <si>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</si>
  <si>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</si>
  <si>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</si>
  <si>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</si>
  <si>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</si>
  <si>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</si>
  <si>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</si>
  <si>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</si>
  <si>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</si>
  <si>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</si>
  <si>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</si>
  <si>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</si>
  <si>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</si>
  <si>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</si>
  <si>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</si>
  <si>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</si>
  <si>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</si>
  <si>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</si>
  <si>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</si>
  <si>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</si>
  <si>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</si>
  <si>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</si>
  <si>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</si>
  <si>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</si>
  <si>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</si>
  <si>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</si>
  <si>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</si>
  <si>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</si>
  <si>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</si>
  <si>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</si>
  <si>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</si>
  <si>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</si>
  <si>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</si>
  <si>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</si>
  <si>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</si>
  <si>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</si>
  <si>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</si>
  <si>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</si>
  <si>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</si>
  <si>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</si>
  <si>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</si>
  <si>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</si>
  <si>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</si>
  <si>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</si>
  <si>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</si>
  <si>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</si>
  <si>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</si>
  <si>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</si>
  <si>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</si>
  <si>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</si>
  <si>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</si>
  <si>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</si>
  <si>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</si>
  <si>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</si>
  <si>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</si>
  <si>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</si>
  <si>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</si>
  <si>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</si>
  <si>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</si>
  <si>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</si>
  <si>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</si>
  <si>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</si>
  <si>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</si>
  <si>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</si>
  <si>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</si>
  <si>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</si>
  <si>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</si>
  <si>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</si>
  <si>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</si>
  <si>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</si>
  <si>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</si>
  <si>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</si>
  <si>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</si>
  <si>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</si>
  <si>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</si>
  <si>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</si>
  <si>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</si>
  <si>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</si>
  <si>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</si>
  <si>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</si>
  <si>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</si>
  <si>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</si>
  <si>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</si>
  <si>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</si>
  <si>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</si>
  <si>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</si>
  <si>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</si>
  <si>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</si>
  <si>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</si>
  <si>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</si>
  <si>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</si>
  <si>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</si>
  <si>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</si>
  <si>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</si>
  <si>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</si>
  <si>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</si>
  <si>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</si>
  <si>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</si>
  <si>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</si>
  <si>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</si>
  <si>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</si>
  <si>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</si>
  <si>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</si>
  <si>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</si>
  <si>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</si>
  <si>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</si>
  <si>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</si>
  <si>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</si>
  <si>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</si>
  <si>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</si>
  <si>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</si>
  <si>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</si>
  <si>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</si>
  <si>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</si>
  <si>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</si>
  <si>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</si>
  <si>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</si>
  <si>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</si>
  <si>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</si>
  <si>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</si>
  <si>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</si>
  <si>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</si>
  <si>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</si>
  <si>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</si>
  <si>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</si>
  <si>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</si>
  <si>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</si>
  <si>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</si>
  <si>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</si>
  <si>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</si>
  <si>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</si>
  <si>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</si>
  <si>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</si>
  <si>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</si>
  <si>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</si>
  <si>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</si>
  <si>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</si>
  <si>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</si>
  <si>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</si>
  <si>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</si>
  <si>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</si>
  <si>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</si>
  <si>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</si>
  <si>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</si>
  <si>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</si>
  <si>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</si>
  <si>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</si>
  <si>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</si>
  <si>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</si>
  <si>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</si>
  <si>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</si>
  <si>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</si>
  <si>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</si>
  <si>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</si>
  <si>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</si>
  <si>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</si>
  <si>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</si>
  <si>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</si>
  <si>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</si>
  <si>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</si>
  <si>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</si>
  <si>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</si>
  <si>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</si>
  <si>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</si>
  <si>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</si>
  <si>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</si>
  <si>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</si>
  <si>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</si>
  <si>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</si>
  <si>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</si>
  <si>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</si>
  <si>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</si>
  <si>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</si>
  <si>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</si>
  <si>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</si>
  <si>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</si>
  <si>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</si>
  <si>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</si>
  <si>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</si>
  <si>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</si>
  <si>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</si>
  <si>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</si>
  <si>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</si>
  <si>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</si>
  <si>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</si>
  <si>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</si>
  <si>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</si>
  <si>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</si>
  <si>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</si>
  <si>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</si>
  <si>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</si>
  <si>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</si>
  <si>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</si>
  <si>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</si>
  <si>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</si>
  <si>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</si>
  <si>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</si>
  <si>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</si>
  <si>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</si>
  <si>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</si>
  <si>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</si>
  <si>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</si>
  <si>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</si>
  <si>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</si>
  <si>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</si>
  <si>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</si>
  <si>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</si>
  <si>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</si>
  <si>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</si>
  <si>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</si>
  <si>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</si>
  <si>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</si>
  <si>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</si>
  <si>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</si>
  <si>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</si>
  <si>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</si>
  <si>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</si>
  <si>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</si>
  <si>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</si>
  <si>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</si>
  <si>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</si>
  <si>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</si>
  <si>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</si>
  <si>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</si>
  <si>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</si>
  <si>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</si>
  <si>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</si>
  <si>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</si>
  <si>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</si>
  <si>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</si>
  <si>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</si>
  <si>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</si>
  <si>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</si>
  <si>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</si>
  <si>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</si>
  <si>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</si>
  <si>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</si>
  <si>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</si>
  <si>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</si>
  <si>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</si>
  <si>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</si>
  <si>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</si>
  <si>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</si>
  <si>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</si>
  <si>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</si>
  <si>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</si>
  <si>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</si>
  <si>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</si>
  <si>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</si>
  <si>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</si>
  <si>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</si>
  <si>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</si>
  <si>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</si>
  <si>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</si>
  <si>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</si>
  <si>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</si>
  <si>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</si>
  <si>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</si>
  <si>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</si>
  <si>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</si>
  <si>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</si>
  <si>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</si>
  <si>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</si>
  <si>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</si>
  <si>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</si>
  <si>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</si>
  <si>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</si>
  <si>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</si>
  <si>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</si>
  <si>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</si>
  <si>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</si>
  <si>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</si>
  <si>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</si>
  <si>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</si>
  <si>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</si>
  <si>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</si>
  <si>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</si>
  <si>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</si>
  <si>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</si>
  <si>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</si>
  <si>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</si>
  <si>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</si>
  <si>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</si>
  <si>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</si>
  <si>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</si>
  <si>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</si>
  <si>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</si>
  <si>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</si>
  <si>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</si>
  <si>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</si>
  <si>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</si>
  <si>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</si>
  <si>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</si>
  <si>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</si>
  <si>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</si>
  <si>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</si>
  <si>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</si>
  <si>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</si>
  <si>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</si>
  <si>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</si>
  <si>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</si>
  <si>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</si>
  <si>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</si>
  <si>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</si>
  <si>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</si>
  <si>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</si>
  <si>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</si>
  <si>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</si>
  <si>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</si>
  <si>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</si>
  <si>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</si>
  <si>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</si>
  <si>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</si>
  <si>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</si>
  <si>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</si>
  <si>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</si>
  <si>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</si>
  <si>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</si>
  <si>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</si>
  <si>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</si>
  <si>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</si>
  <si>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</si>
  <si>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</si>
  <si>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</si>
  <si>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</si>
  <si>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</si>
  <si>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</si>
  <si>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</si>
  <si>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</si>
  <si>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</si>
  <si>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</si>
  <si>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</si>
  <si>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</si>
  <si>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</si>
  <si>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</si>
  <si>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</si>
  <si>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</si>
  <si>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</si>
  <si>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</si>
  <si>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</si>
  <si>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</si>
  <si>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</si>
  <si>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</si>
  <si>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</si>
  <si>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</si>
  <si>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</si>
  <si>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</si>
  <si>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</si>
  <si>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</si>
  <si>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</si>
  <si>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</si>
  <si>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</si>
  <si>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</si>
  <si>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</si>
  <si>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</si>
  <si>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</si>
  <si>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</si>
  <si>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</si>
  <si>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</si>
  <si>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</si>
  <si>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</si>
  <si>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</si>
  <si>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</si>
  <si>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</si>
  <si>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</si>
  <si>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</si>
  <si>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</si>
  <si>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</si>
  <si>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</si>
  <si>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</si>
  <si>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</si>
  <si>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</si>
  <si>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</si>
  <si>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</si>
  <si>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</si>
  <si>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</si>
  <si>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</si>
  <si>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</si>
  <si>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</si>
  <si>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</si>
  <si>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</si>
  <si>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</si>
  <si>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</si>
  <si>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</si>
  <si>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</si>
  <si>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</si>
  <si>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</si>
  <si>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</si>
  <si>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</si>
  <si>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</si>
  <si>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</si>
  <si>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</si>
  <si>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</si>
  <si>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</si>
  <si>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</si>
  <si>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</si>
  <si>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</si>
  <si>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</si>
  <si>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</si>
  <si>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</si>
  <si>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</si>
  <si>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</si>
  <si>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</si>
  <si>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</si>
  <si>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</si>
  <si>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</si>
  <si>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</si>
  <si>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</si>
  <si>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</si>
  <si>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</si>
  <si>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</si>
  <si>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</si>
  <si>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</si>
  <si>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</si>
  <si>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</si>
  <si>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</si>
  <si>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</si>
  <si>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</si>
  <si>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</si>
  <si>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</si>
  <si>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</si>
  <si>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</si>
  <si>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</si>
  <si>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</si>
  <si>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</si>
  <si>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</si>
  <si>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</si>
  <si>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</si>
  <si>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</si>
  <si>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</si>
  <si>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</si>
  <si>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</si>
  <si>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</si>
  <si>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</si>
  <si>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</si>
  <si>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</si>
  <si>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</si>
  <si>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</si>
  <si>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</si>
  <si>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</si>
  <si>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</si>
  <si>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</si>
  <si>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</si>
  <si>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</si>
  <si>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</si>
  <si>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</si>
  <si>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</si>
  <si>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</si>
  <si>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</si>
  <si>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</si>
  <si>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</si>
  <si>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</si>
  <si>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</si>
  <si>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</si>
  <si>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</si>
  <si>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</si>
  <si>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</si>
  <si>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</si>
  <si>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</si>
  <si>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</si>
  <si>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</si>
  <si>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</si>
  <si>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</si>
  <si>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</si>
  <si>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</si>
  <si>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</si>
  <si>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</si>
  <si>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</si>
  <si>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</si>
  <si>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</si>
  <si>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</si>
  <si>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</si>
  <si>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</si>
  <si>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</si>
  <si>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</si>
  <si>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</si>
  <si>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</si>
  <si>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</si>
  <si>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</si>
  <si>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</si>
  <si>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</si>
  <si>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</si>
  <si>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</si>
  <si>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</si>
  <si>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</si>
  <si>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</si>
  <si>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</si>
  <si>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</si>
  <si>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</si>
  <si>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</si>
  <si>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</si>
  <si>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</si>
  <si>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</si>
  <si>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</si>
  <si>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</si>
  <si>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</si>
  <si>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</si>
  <si>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</si>
  <si>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</si>
  <si>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</si>
  <si>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</si>
  <si>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</si>
  <si>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</si>
  <si>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</si>
  <si>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</si>
  <si>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</si>
  <si>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</si>
  <si>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</si>
  <si>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</si>
  <si>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</si>
  <si>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</si>
  <si>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</si>
  <si>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</si>
  <si>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</si>
  <si>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</si>
  <si>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</si>
  <si>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</si>
  <si>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</si>
  <si>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</si>
  <si>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</si>
  <si>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</si>
  <si>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</si>
  <si>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</si>
  <si>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</si>
  <si>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</si>
  <si>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</si>
  <si>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</si>
  <si>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</si>
  <si>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</si>
  <si>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</si>
  <si>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</si>
  <si>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</si>
  <si>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</si>
  <si>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</si>
  <si>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</si>
  <si>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</si>
  <si>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</si>
  <si>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</si>
  <si>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</si>
  <si>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</si>
  <si>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</si>
  <si>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</si>
  <si>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</si>
  <si>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</si>
  <si>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</si>
  <si>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</si>
  <si>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</si>
  <si>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</si>
  <si>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</si>
  <si>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</si>
  <si>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</si>
  <si>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</si>
  <si>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</si>
  <si>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</si>
  <si>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</si>
  <si>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</si>
  <si>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</si>
  <si>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</si>
  <si>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</si>
  <si>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</si>
  <si>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</si>
  <si>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</si>
  <si>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</si>
  <si>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</si>
  <si>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</si>
  <si>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</si>
  <si>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</si>
  <si>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</si>
  <si>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</si>
  <si>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</si>
  <si>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</si>
  <si>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</si>
  <si>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</si>
  <si>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</si>
  <si>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</si>
  <si>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</si>
  <si>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</si>
  <si>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</si>
  <si>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</si>
  <si>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</si>
  <si>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</si>
  <si>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</si>
  <si>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</si>
  <si>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</si>
  <si>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</si>
  <si>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</si>
  <si>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</si>
  <si>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</si>
  <si>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</si>
  <si>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</si>
  <si>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</si>
  <si>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</si>
  <si>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</si>
  <si>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</si>
  <si>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</si>
  <si>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</si>
  <si>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</si>
  <si>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</si>
  <si>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</si>
  <si>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</si>
  <si>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</si>
  <si>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</si>
  <si>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</si>
  <si>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</si>
  <si>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</si>
  <si>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</si>
  <si>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</si>
  <si>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</si>
  <si>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</si>
  <si>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</si>
  <si>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</si>
  <si>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</si>
  <si>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</si>
  <si>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</si>
  <si>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</si>
  <si>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</si>
  <si>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</si>
  <si>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</si>
  <si>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</si>
  <si>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</si>
  <si>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</si>
  <si>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</si>
  <si>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</si>
  <si>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</si>
  <si>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</si>
  <si>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</si>
  <si>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</si>
  <si>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</si>
  <si>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</si>
  <si>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</si>
  <si>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</si>
  <si>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</si>
  <si>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</si>
  <si>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</si>
  <si>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</si>
  <si>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</si>
  <si>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</si>
  <si>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</si>
  <si>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</si>
  <si>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</si>
  <si>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</si>
  <si>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</si>
  <si>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</si>
  <si>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</si>
  <si>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</si>
  <si>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</si>
  <si>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</si>
  <si>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</si>
  <si>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</si>
  <si>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</si>
  <si>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</si>
  <si>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</si>
  <si>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</si>
  <si>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</si>
  <si>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</si>
  <si>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</si>
  <si>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</si>
  <si>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</si>
  <si>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</si>
  <si>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</si>
  <si>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</si>
  <si>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</si>
  <si>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</si>
  <si>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</si>
  <si>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</si>
  <si>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</si>
  <si>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</si>
  <si>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</si>
  <si>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</si>
  <si>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</si>
  <si>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</si>
  <si>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</si>
  <si>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</si>
  <si>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</si>
  <si>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</si>
  <si>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</si>
  <si>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</si>
  <si>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</si>
  <si>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</si>
  <si>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</si>
  <si>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</si>
  <si>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</si>
  <si>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</si>
  <si>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</si>
  <si>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</si>
  <si>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</si>
  <si>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</si>
  <si>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</si>
  <si>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</si>
  <si>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</si>
  <si>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</si>
  <si>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</si>
  <si>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</si>
  <si>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</si>
  <si>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</si>
  <si>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</si>
  <si>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</si>
  <si>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</si>
  <si>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</si>
  <si>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</si>
  <si>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</si>
  <si>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</si>
  <si>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</si>
  <si>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</si>
  <si>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</si>
  <si>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</si>
  <si>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</si>
  <si>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</si>
  <si>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</si>
  <si>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</si>
  <si>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</si>
  <si>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</si>
  <si>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</si>
  <si>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</si>
  <si>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</si>
  <si>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</si>
  <si>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</si>
  <si>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</si>
  <si>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</si>
  <si>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</si>
  <si>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</si>
  <si>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</si>
  <si>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</si>
  <si>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</si>
  <si>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</si>
  <si>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</si>
  <si>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</si>
  <si>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</si>
  <si>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</si>
  <si>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</si>
  <si>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</si>
  <si>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</si>
  <si>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</si>
  <si>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</si>
  <si>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</si>
  <si>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</si>
  <si>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</si>
  <si>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</si>
  <si>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</si>
  <si>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</si>
  <si>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</si>
  <si>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</si>
  <si>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</si>
  <si>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</si>
  <si>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</si>
  <si>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</si>
  <si>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</si>
  <si>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</si>
  <si>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</si>
  <si>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</si>
  <si>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</si>
  <si>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</si>
  <si>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</si>
  <si>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</si>
  <si>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</si>
  <si>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</si>
  <si>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</si>
  <si>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</si>
  <si>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</si>
  <si>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</si>
  <si>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</si>
  <si>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</si>
  <si>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</si>
  <si>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</si>
  <si>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</si>
  <si>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</si>
  <si>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</si>
  <si>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</si>
  <si>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</si>
  <si>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PCM-20251129-00001570</t>
  </si>
  <si>
    <t xml:space="preserve">site down agiain  / ETA 30 mins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</si>
  <si>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</si>
  <si>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</si>
  <si>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</si>
  <si>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</si>
  <si>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</si>
  <si>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</si>
  <si>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</si>
  <si>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</si>
  <si>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</si>
  <si>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</si>
  <si>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</si>
  <si>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</si>
  <si>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PCM-20251129-00001757</t>
  </si>
  <si>
    <t>team on the way need 40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</si>
</sst>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xf>
    <xf numFmtId="0" fontId="23" fillId="9" borderId="10" xfId="0" applyFont="1" applyFill="1" applyBorder="1" applyAlignment="1">
      <alignment horizontal="center" vertical="center"/>
    </xf>
    <xf numFmtId="0" fontId="23" fillId="9" borderId="8" xfId="0"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7" totalsRowShown="0" headerRowDxfId="62" dataDxfId="61" headerRowBorderDxfId="59" tableBorderDxfId="60">
  <autoFilter ref="A1:L9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8" totalsRowShown="0" headerRowDxfId="13" tableBorderDxfId="12">
  <autoFilter ref="A1:L4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327.90134560185106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45990.849771527777</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45990.849771527777</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45990.849771527777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45990.849771527777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45990.849771527777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45990.849771527777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45990.849771527777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45990.849771527777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45990.849771527777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45990.849771527777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45990.849771527777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45990.849771527777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45990.849771527777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45990.849771527777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45990.849771527777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45990.849771527777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45990.849771527777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45990.849771527777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45990.849771527777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45990.849771527777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45990.849771527777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45990.849771527777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45990.849771527777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45990.849771527777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45990.849771527777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45990.849771527777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45990.849771527777</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45990.849771527777</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165.84993356481573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6.4623525462957332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9.470208333368646E-2</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45990.849771527777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45990.849771527777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45990.849771527777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45990.849771527777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45990.849771527777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45990.849771527777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45990.849771527777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45990.849771527777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45990.849771527777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45990.849771527777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45990.849771527777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45990.849771527777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45990.849771527777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45990.849771527777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45990.849771527777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45990.849771527777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45990.849771527777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45990.849771527777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45990.849771527777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45990.849771527777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45990.849771527777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45990.849771527777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45990.849771527777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45990.849771527777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45990.849771527777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45990.849771527777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45990.849771527777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45990.849771527777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45990.849771527777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45990.849771527777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45990.849771527777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45990.849771527777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45990.849771527777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45990.849771527777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45990.849771527777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45990.849771527777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45990.849771527777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45990.849771527777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45990.849771527777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45990.849771527777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45990.849771527777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45990.849771527777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45990.849771527777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45990.849771527777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45990.849771527777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45990.849771527777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45990.849771527777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45990.849771527777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45990.849771527777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45990.849771527777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45990.849771527777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45990.849771527777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45990.849771527777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45990.849771527777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45990.849771527777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45990.849771527777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45990.849771527777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45990.849771527777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45990.849771527777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45990.849771527777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45990.849771527777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45990.849771527777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45990.849771527777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45990.849771527777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45990.849771527777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45990.849771527777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45990.849771527777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45990.849771527777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45990.849771527777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45990.849771527777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45990.849771527777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7"/>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s="95" customFormat="1" ht="15" customHeight="1">
      <c r="A2" s="82" t="s">
        <v>39194</v>
      </c>
      <c r="B2" s="58" t="str">
        <f>IFERROR(VLOOKUP(D2,DB!A:K,11,0),"")</f>
        <v>R3</v>
      </c>
      <c r="C2" s="58">
        <v>1</v>
      </c>
      <c r="D2" s="58" t="s">
        <v>16707</v>
      </c>
      <c r="E2" s="58" t="s">
        <v>39106</v>
      </c>
      <c r="F2" s="154">
        <v>45990.742638888885</v>
      </c>
      <c r="G2" s="157">
        <f ca="1">IFERROR(NOW()-F2,"-")</f>
        <v>0.10713263889192604</v>
      </c>
      <c r="H2" s="158">
        <v>45990.829074074078</v>
      </c>
      <c r="I2" s="82" t="str">
        <f>IFERROR(VLOOKUP(D2,DB!A:F,6,0),"")</f>
        <v>SCECO</v>
      </c>
      <c r="J2" s="58" t="str">
        <f>IFERROR(VLOOKUP(D2,DB!A:G,7,0),"")</f>
        <v>Dead</v>
      </c>
      <c r="K2" s="156" t="s">
        <v>39195</v>
      </c>
      <c r="L2" s="155" t="str">
        <f>IFERROR(VLOOKUP(D2,DB!A:I,9,0),"")</f>
        <v>Latis</v>
      </c>
    </row>
    <row r="3" spans="1:13" ht="15" customHeight="1">
      <c r="A3" s="19"/>
      <c r="B3" s="58" t="str">
        <f>IFERROR(VLOOKUP(D3,DB!A:K,11,0),"")</f>
        <v/>
      </c>
      <c r="C3" s="18"/>
      <c r="D3" s="58"/>
      <c r="E3" s="18"/>
      <c r="F3" s="20"/>
      <c r="G3" s="21">
        <f t="shared" ref="G3:G36" ca="1" si="0">IFERROR(NOW()-F3,"-")</f>
        <v>45990.849771527777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45990.849771527777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45990.849771527777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45990.849771527777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45990.849771527777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45990.849771527777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45990.849771527777</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45990.849771527777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45990.849771527777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45990.849771527777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45990.849771527777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45990.849771527777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45990.849771527777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45990.849771527777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45990.849771527777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45990.849771527777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45990.849771527777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45990.849771527777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45990.849771527777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45990.849771527777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45990.849771527777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45990.849771527777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45990.849771527777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45990.849771527777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45990.849771527777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45990.849771527777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45990.849771527777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45990.849771527777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45990.849771527777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45990.849771527777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45990.849771527777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45990.849771527777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45990.849771527777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45990.849771527777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ref="G37:G100" ca="1" si="1">IFERROR(NOW()-F37,"-")</f>
        <v>45990.849771527777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45990.849771527777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45990.849771527777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45990.849771527777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45990.849771527777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45990.849771527777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45990.849771527777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45990.849771527777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45990.849771527777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45990.849771527777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45990.849771527777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45990.849771527777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45990.849771527777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45990.849771527777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45990.849771527777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45990.849771527777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45990.849771527777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45990.849771527777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45990.849771527777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45990.849771527777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45990.849771527777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45990.849771527777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45990.849771527777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45990.849771527777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45990.849771527777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45990.849771527777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45990.849771527777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45990.849771527777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45990.849771527777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45990.849771527777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45990.849771527777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45990.849771527777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45990.849771527777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45990.849771527777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45990.849771527777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45990.849771527777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45990.849771527777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45990.849771527777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45990.849771527777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45990.849771527777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45990.849771527777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45990.849771527777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45990.849771527777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45990.849771527777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45990.849771527777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45990.849771527777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45990.849771527777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45990.849771527777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45990.849771527777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45990.849771527777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45990.849771527777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45990.849771527777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45990.849771527777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45990.849771527777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45990.849771527777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45990.849771527777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45990.849771527777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45990.849771527777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45990.849771527777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45990.849771527777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45990.849771527777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45990.849771527777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45990.849771527777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45990.849771527777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ref="G101:G164" ca="1" si="2">IFERROR(NOW()-F101,"-")</f>
        <v>45990.849771527777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45990.849771527777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45990.849771527777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45990.849771527777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45990.849771527777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45990.849771527777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45990.849771527777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45990.849771527777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45990.849771527777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45990.849771527777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45990.849771527777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45990.849771527777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45990.849771527777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45990.849771527777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45990.849771527777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45990.849771527777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45990.849771527777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45990.849771527777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45990.849771527777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45990.849771527777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45990.849771527777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45990.849771527777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45990.849771527777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45990.849771527777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45990.849771527777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45990.849771527777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45990.849771527777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45990.849771527777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45990.849771527777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45990.849771527777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45990.849771527777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45990.849771527777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45990.849771527777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45990.849771527777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45990.849771527777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45990.849771527777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45990.849771527777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45990.849771527777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45990.849771527777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45990.849771527777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45990.849771527777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45990.849771527777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45990.849771527777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45990.849771527777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45990.849771527777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45990.849771527777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45990.849771527777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45990.849771527777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45990.849771527777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45990.849771527777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45990.849771527777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45990.849771527777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45990.849771527777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45990.849771527777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45990.849771527777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45990.849771527777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45990.849771527777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45990.849771527777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45990.849771527777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45990.849771527777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45990.849771527777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45990.849771527777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45990.849771527777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45990.849771527777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ref="G165:G228" ca="1" si="3">IFERROR(NOW()-F165,"-")</f>
        <v>45990.849771527777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45990.849771527777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45990.849771527777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45990.849771527777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45990.849771527777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45990.849771527777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45990.849771527777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45990.849771527777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45990.849771527777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45990.849771527777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45990.849771527777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45990.849771527777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45990.849771527777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45990.849771527777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45990.849771527777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45990.849771527777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45990.849771527777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45990.849771527777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45990.849771527777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45990.849771527777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45990.849771527777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45990.849771527777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45990.849771527777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45990.849771527777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45990.849771527777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45990.849771527777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45990.849771527777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45990.849771527777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45990.849771527777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45990.849771527777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45990.849771527777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45990.849771527777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45990.849771527777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45990.849771527777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45990.849771527777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45990.849771527777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45990.849771527777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45990.849771527777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45990.849771527777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45990.849771527777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45990.849771527777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45990.849771527777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45990.849771527777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45990.849771527777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45990.849771527777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45990.849771527777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45990.849771527777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45990.849771527777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45990.849771527777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45990.849771527777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45990.849771527777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45990.849771527777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45990.849771527777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45990.849771527777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45990.849771527777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45990.849771527777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45990.849771527777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45990.849771527777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45990.849771527777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45990.849771527777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45990.849771527777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45990.849771527777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45990.849771527777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45990.849771527777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ref="G229:G292" ca="1" si="4">IFERROR(NOW()-F229,"-")</f>
        <v>45990.849771527777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45990.849771527777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45990.849771527777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45990.849771527777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45990.849771527777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45990.849771527777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45990.849771527777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45990.849771527777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45990.849771527777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45990.849771527777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45990.849771527777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45990.849771527777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45990.849771527777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45990.849771527777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45990.849771527777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45990.849771527777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45990.849771527777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45990.849771527777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45990.849771527777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45990.849771527777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45990.849771527777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45990.849771527777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45990.849771527777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45990.849771527777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45990.849771527777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45990.849771527777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45990.849771527777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45990.849771527777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45990.849771527777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45990.849771527777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45990.849771527777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45990.849771527777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45990.849771527777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45990.849771527777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45990.849771527777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45990.849771527777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45990.849771527777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45990.849771527777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45990.849771527777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45990.849771527777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45990.849771527777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45990.849771527777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45990.849771527777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45990.849771527777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45990.849771527777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45990.849771527777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45990.849771527777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45990.849771527777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45990.849771527777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45990.849771527777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45990.849771527777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45990.849771527777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45990.849771527777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45990.849771527777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45990.849771527777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45990.849771527777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45990.849771527777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45990.849771527777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45990.849771527777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45990.849771527777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45990.849771527777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45990.849771527777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45990.849771527777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45990.849771527777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ref="G293:G356" ca="1" si="5">IFERROR(NOW()-F293,"-")</f>
        <v>45990.849771527777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45990.849771527777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45990.849771527777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45990.849771527777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45990.849771527777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45990.849771527777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45990.849771527777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45990.849771527777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45990.849771527777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45990.849771527777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45990.849771527777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45990.849771527777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45990.849771527777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45990.849771527777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45990.849771527777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45990.849771527777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45990.849771527777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45990.849771527777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45990.849771527777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45990.849771527777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45990.849771527777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45990.849771527777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45990.849771527777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45990.849771527777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45990.849771527777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45990.849771527777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45990.849771527777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45990.849771527777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45990.849771527777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45990.849771527777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45990.849771527777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45990.849771527777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45990.849771527777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45990.849771527777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45990.849771527777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45990.849771527777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45990.849771527777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45990.849771527777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45990.849771527777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45990.849771527777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45990.849771527777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45990.849771527777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45990.849771527777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45990.849771527777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45990.849771527777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45990.849771527777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45990.849771527777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45990.849771527777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45990.849771527777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45990.849771527777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45990.849771527777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45990.849771527777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45990.849771527777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45990.849771527777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45990.849771527777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45990.849771527777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45990.849771527777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45990.849771527777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45990.849771527777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45990.849771527777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45990.849771527777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45990.849771527777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45990.849771527777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45990.849771527777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ref="G357:G420" ca="1" si="6">IFERROR(NOW()-F357,"-")</f>
        <v>45990.849771527777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45990.849771527777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45990.849771527777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45990.849771527777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45990.849771527777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45990.849771527777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45990.849771527777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45990.849771527777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45990.849771527777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45990.849771527777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45990.849771527777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45990.849771527777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45990.849771527777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45990.849771527777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45990.849771527777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45990.849771527777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45990.849771527777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45990.849771527777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45990.849771527777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45990.849771527777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45990.849771527777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45990.849771527777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45990.849771527777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45990.849771527777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45990.849771527777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45990.849771527777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45990.849771527777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45990.849771527777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45990.849771527777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45990.849771527777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45990.849771527777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45990.849771527777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45990.849771527777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45990.849771527777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45990.849771527777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45990.849771527777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45990.849771527777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45990.849771527777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45990.849771527777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45990.849771527777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45990.849771527777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45990.849771527777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45990.849771527777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45990.849771527777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45990.849771527777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45990.849771527777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45990.849771527777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45990.849771527777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45990.849771527777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45990.849771527777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45990.849771527777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45990.849771527777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45990.849771527777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45990.849771527777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45990.849771527777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45990.849771527777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45990.849771527777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45990.849771527777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45990.849771527777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45990.849771527777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45990.849771527777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45990.849771527777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45990.849771527777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45990.849771527777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ref="G421:G484" ca="1" si="7">IFERROR(NOW()-F421,"-")</f>
        <v>45990.849771527777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45990.849771527777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45990.849771527777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45990.849771527777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45990.849771527777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45990.849771527777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45990.849771527777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45990.849771527777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45990.849771527777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45990.849771527777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45990.849771527777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45990.849771527777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45990.849771527777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45990.849771527777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45990.849771527777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45990.849771527777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45990.849771527777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45990.849771527777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45990.849771527777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45990.849771527777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45990.849771527777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45990.849771527777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45990.849771527777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45990.849771527777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45990.849771527777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45990.849771527777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45990.849771527777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45990.849771527777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45990.849771527777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45990.849771527777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45990.849771527777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45990.849771527777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45990.849771527777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45990.849771527777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45990.849771527777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45990.849771527777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45990.849771527777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45990.849771527777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45990.849771527777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45990.849771527777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45990.849771527777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45990.849771527777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45990.849771527777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45990.849771527777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45990.849771527777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45990.849771527777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45990.849771527777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45990.849771527777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45990.849771527777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45990.849771527777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45990.849771527777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45990.849771527777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45990.849771527777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45990.849771527777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45990.849771527777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45990.849771527777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45990.849771527777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45990.849771527777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45990.849771527777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45990.849771527777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45990.849771527777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45990.849771527777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45990.849771527777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45990.849771527777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ref="G485:G548" ca="1" si="8">IFERROR(NOW()-F485,"-")</f>
        <v>45990.849771527777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45990.849771527777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45990.849771527777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45990.849771527777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45990.849771527777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45990.849771527777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45990.849771527777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45990.849771527777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45990.849771527777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45990.849771527777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45990.849771527777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45990.849771527777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45990.849771527777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45990.849771527777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45990.849771527777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45990.849771527777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45990.849771527777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45990.849771527777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45990.849771527777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45990.849771527777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45990.849771527777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45990.849771527777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45990.849771527777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45990.849771527777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45990.849771527777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45990.849771527777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45990.849771527777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45990.849771527777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45990.849771527777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45990.849771527777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45990.849771527777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45990.849771527777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45990.849771527777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45990.849771527777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45990.849771527777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45990.849771527777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45990.849771527777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45990.849771527777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45990.849771527777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45990.849771527777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45990.849771527777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45990.849771527777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45990.849771527777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45990.849771527777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45990.849771527777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45990.849771527777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45990.849771527777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45990.849771527777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45990.849771527777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45990.849771527777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45990.849771527777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45990.849771527777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45990.849771527777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45990.849771527777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45990.849771527777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45990.849771527777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45990.849771527777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45990.849771527777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45990.849771527777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45990.849771527777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45990.849771527777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45990.849771527777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45990.849771527777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45990.849771527777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ref="G549:G612" ca="1" si="9">IFERROR(NOW()-F549,"-")</f>
        <v>45990.849771527777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45990.849771527777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45990.849771527777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45990.849771527777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45990.849771527777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45990.849771527777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45990.849771527777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45990.849771527777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45990.849771527777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45990.849771527777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45990.849771527777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45990.849771527777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45990.849771527777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45990.849771527777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45990.849771527777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45990.849771527777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45990.849771527777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45990.849771527777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45990.849771527777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45990.849771527777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45990.849771527777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45990.849771527777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45990.849771527777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45990.849771527777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45990.849771527777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45990.849771527777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45990.849771527777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45990.849771527777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45990.849771527777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45990.849771527777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45990.849771527777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45990.849771527777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45990.849771527777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45990.849771527777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45990.849771527777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45990.849771527777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45990.849771527777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45990.849771527777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45990.849771527777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45990.849771527777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45990.849771527777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45990.849771527777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45990.849771527777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45990.849771527777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45990.849771527777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45990.849771527777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45990.849771527777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45990.849771527777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45990.849771527777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45990.849771527777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45990.849771527777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45990.849771527777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45990.849771527777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45990.849771527777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45990.849771527777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45990.849771527777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45990.849771527777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45990.849771527777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45990.849771527777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45990.849771527777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45990.849771527777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45990.849771527777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45990.849771527777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45990.849771527777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ref="G613:G676" ca="1" si="10">IFERROR(NOW()-F613,"-")</f>
        <v>45990.849771527777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45990.849771527777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45990.849771527777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45990.849771527777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45990.849771527777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45990.849771527777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45990.849771527777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45990.849771527777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45990.849771527777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45990.849771527777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45990.849771527777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45990.849771527777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45990.849771527777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45990.849771527777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45990.849771527777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45990.849771527777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45990.849771527777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45990.849771527777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45990.849771527777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45990.849771527777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45990.849771527777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45990.849771527777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45990.849771527777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45990.849771527777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45990.849771527777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45990.849771527777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45990.849771527777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45990.849771527777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45990.849771527777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45990.849771527777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45990.849771527777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45990.849771527777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45990.849771527777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45990.849771527777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45990.849771527777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45990.849771527777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45990.849771527777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45990.849771527777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45990.849771527777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45990.849771527777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45990.849771527777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45990.849771527777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45990.849771527777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45990.849771527777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45990.849771527777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45990.849771527777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45990.849771527777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45990.849771527777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45990.849771527777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45990.849771527777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45990.849771527777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45990.849771527777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45990.849771527777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45990.849771527777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45990.849771527777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45990.849771527777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45990.849771527777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45990.849771527777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45990.849771527777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45990.849771527777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45990.849771527777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45990.849771527777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45990.849771527777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45990.849771527777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ref="G677:G740" ca="1" si="11">IFERROR(NOW()-F677,"-")</f>
        <v>45990.849771527777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45990.849771527777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45990.849771527777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45990.849771527777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45990.849771527777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45990.849771527777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45990.849771527777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45990.849771527777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45990.849771527777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45990.849771527777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45990.849771527777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45990.849771527777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45990.849771527777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45990.849771527777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45990.849771527777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45990.849771527777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45990.849771527777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45990.849771527777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45990.849771527777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45990.849771527777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45990.849771527777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45990.849771527777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45990.849771527777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45990.849771527777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45990.849771527777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45990.849771527777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45990.849771527777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45990.849771527777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45990.849771527777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45990.849771527777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45990.849771527777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45990.849771527777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45990.849771527777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45990.849771527777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45990.849771527777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45990.849771527777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45990.849771527777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45990.849771527777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45990.849771527777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45990.849771527777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45990.849771527777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45990.849771527777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45990.849771527777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45990.849771527777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45990.849771527777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45990.849771527777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45990.849771527777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45990.849771527777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45990.849771527777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45990.849771527777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45990.849771527777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45990.849771527777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45990.849771527777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45990.849771527777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45990.849771527777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45990.849771527777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45990.849771527777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45990.849771527777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45990.849771527777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45990.849771527777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45990.849771527777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45990.849771527777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45990.849771527777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45990.849771527777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ref="G741:G804" ca="1" si="12">IFERROR(NOW()-F741,"-")</f>
        <v>45990.849771527777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45990.849771527777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45990.849771527777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45990.849771527777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45990.849771527777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45990.849771527777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45990.849771527777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45990.849771527777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45990.849771527777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45990.849771527777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45990.849771527777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45990.849771527777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45990.849771527777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45990.849771527777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45990.849771527777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45990.849771527777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45990.849771527777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45990.849771527777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45990.849771527777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45990.849771527777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45990.849771527777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45990.849771527777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45990.849771527777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45990.849771527777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45990.849771527777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45990.849771527777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45990.849771527777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45990.849771527777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45990.849771527777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45990.849771527777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45990.849771527777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45990.849771527777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45990.849771527777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45990.849771527777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45990.849771527777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45990.849771527777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45990.849771527777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45990.849771527777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45990.849771527777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45990.849771527777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45990.849771527777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45990.849771527777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45990.849771527777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45990.849771527777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45990.849771527777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45990.849771527777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45990.849771527777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45990.849771527777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45990.849771527777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45990.849771527777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45990.849771527777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45990.849771527777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45990.849771527777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45990.849771527777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45990.849771527777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45990.849771527777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45990.849771527777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45990.849771527777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45990.849771527777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45990.849771527777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45990.849771527777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45990.849771527777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45990.849771527777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45990.849771527777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ref="G805:G868" ca="1" si="13">IFERROR(NOW()-F805,"-")</f>
        <v>45990.849771527777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45990.849771527777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45990.849771527777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45990.849771527777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45990.849771527777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45990.849771527777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45990.849771527777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45990.849771527777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45990.849771527777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45990.849771527777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45990.849771527777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45990.849771527777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45990.849771527777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45990.849771527777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45990.849771527777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45990.849771527777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45990.849771527777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45990.849771527777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45990.849771527777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45990.849771527777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45990.849771527777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45990.849771527777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45990.849771527777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45990.849771527777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45990.849771527777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45990.849771527777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45990.849771527777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45990.849771527777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45990.849771527777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45990.849771527777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45990.849771527777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45990.849771527777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45990.849771527777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45990.849771527777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45990.849771527777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45990.849771527777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45990.849771527777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45990.849771527777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45990.849771527777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45990.849771527777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45990.849771527777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45990.849771527777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45990.849771527777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45990.849771527777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45990.849771527777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45990.849771527777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45990.849771527777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45990.849771527777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45990.849771527777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45990.849771527777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45990.849771527777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45990.849771527777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45990.849771527777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45990.849771527777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45990.849771527777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45990.849771527777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45990.849771527777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45990.849771527777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45990.849771527777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45990.849771527777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45990.849771527777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45990.849771527777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45990.849771527777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45990.849771527777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ref="G869:G932" ca="1" si="14">IFERROR(NOW()-F869,"-")</f>
        <v>45990.849771527777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45990.849771527777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45990.849771527777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45990.849771527777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45990.849771527777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45990.849771527777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45990.849771527777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45990.849771527777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45990.849771527777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45990.849771527777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45990.849771527777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45990.849771527777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45990.849771527777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45990.849771527777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45990.849771527777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45990.849771527777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45990.849771527777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45990.849771527777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45990.849771527777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45990.849771527777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45990.849771527777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45990.849771527777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45990.849771527777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45990.849771527777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45990.849771527777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45990.849771527777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45990.849771527777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45990.849771527777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45990.849771527777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45990.849771527777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45990.849771527777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45990.849771527777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45990.849771527777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45990.849771527777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45990.849771527777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45990.849771527777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45990.849771527777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45990.849771527777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45990.849771527777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45990.849771527777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45990.849771527777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45990.849771527777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45990.849771527777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45990.849771527777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45990.849771527777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45990.849771527777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45990.849771527777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45990.849771527777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45990.849771527777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45990.849771527777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45990.849771527777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45990.849771527777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45990.849771527777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45990.849771527777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45990.849771527777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45990.849771527777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45990.849771527777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45990.849771527777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45990.849771527777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45990.849771527777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45990.849771527777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45990.849771527777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45990.849771527777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45990.849771527777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ref="G933:G947" ca="1" si="15">IFERROR(NOW()-F933,"-")</f>
        <v>45990.849771527777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45990.849771527777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45990.849771527777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45990.849771527777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45990.849771527777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45990.849771527777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45990.849771527777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45990.849771527777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45990.849771527777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45990.849771527777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45990.849771527777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45990.849771527777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45990.849771527777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45990.849771527777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45990.849771527777</v>
      </c>
      <c r="H947" s="22"/>
      <c r="I947" s="19" t="str">
        <f>IFERROR(VLOOKUP(D947,DB!A:F,6,0),"")</f>
        <v/>
      </c>
      <c r="J947" s="18" t="str">
        <f>IFERROR(VLOOKUP(D947,DB!A:G,7,0),"")</f>
        <v/>
      </c>
      <c r="K947" s="42"/>
      <c r="L947" s="23" t="str">
        <f>IFERROR(VLOOKUP(D947,DB!A:I,9,0),"")</f>
        <v/>
      </c>
    </row>
  </sheetData>
  <dataValidations count="2">
    <dataValidation allowBlank="1" showInputMessage="1" showErrorMessage="1" sqref="E1" xr:uid="{5914219A-CB83-432D-936A-CC0CB6F3982A}"/>
    <dataValidation type="list" allowBlank="1" showInputMessage="1" showErrorMessage="1" sqref="E2:E9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287.369053935181</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44" ca="1" si="0">IFERROR(NOW()-F3,"")</f>
        <v>45990.849771527777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45990.849771527777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45990.849771527777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45990.849771527777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45990.849771527777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45990.849771527777</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45990.849771527777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45990.849771527777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45990.849771527777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45990.849771527777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45990.849771527777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45990.849771527777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45990.849771527777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45990.849771527777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45990.849771527777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45990.849771527777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45990.849771527777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45990.849771527777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45990.849771527777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45990.849771527777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45990.849771527777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45990.849771527777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45990.849771527777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45990.849771527777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45990.849771527777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45990.849771527777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45990.849771527777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45990.849771527777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45990.849771527777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45990.849771527777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45990.849771527777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45990.849771527777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45990.849771527777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45990.849771527777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45990.849771527777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45990.849771527777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45990.849771527777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45990.849771527777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45990.849771527777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45990.849771527777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45990.849771527777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45990.849771527777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45990.849771527777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45990.849771527777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45990.849771527777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45990.849771527777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45990.849771527777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45990.849771527777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45990.849771527777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45990.849771527777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45990.849771527777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45990.849771527777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45990.849771527777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45990.849771527777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45990.849771527777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45990.849771527777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45990.849771527777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45990.849771527777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45990.849771527777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45990.849771527777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45990.849771527777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45990.849771527777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45990.849771527777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45990.849771527777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45990.849771527777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45990.849771527777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45990.849771527777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45990.849771527777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45990.849771527777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45990.849771527777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45990.849771527777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45990.849771527777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45990.849771527777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45990.849771527777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45990.849771527777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45990.849771527777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45990.849771527777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45990.849771527777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45990.849771527777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45990.849771527777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45990.849771527777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45990.849771527777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45990.849771527777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45990.849771527777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45990.849771527777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45990.849771527777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45990.849771527777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45990.849771527777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45990.849771527777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45990.849771527777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45990.849771527777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45990.849771527777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45990.849771527777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45990.849771527777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45990.849771527777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45990.849771527777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45990.849771527777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45990.849771527777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45990.849771527777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45990.849771527777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45990.849771527777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45990.849771527777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45990.849771527777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45990.849771527777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45990.849771527777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45990.849771527777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45990.849771527777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45990.849771527777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45990.849771527777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45990.849771527777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45990.849771527777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45990.849771527777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45990.849771527777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45990.849771527777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45990.849771527777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45990.849771527777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45990.849771527777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45990.849771527777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45990.849771527777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45990.849771527777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45990.849771527777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45990.849771527777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45990.849771527777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45990.849771527777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45990.849771527777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45990.849771527777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45990.849771527777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45990.849771527777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45990.849771527777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45990.849771527777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45990.849771527777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45990.849771527777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45990.849771527777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45990.849771527777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45990.849771527777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45990.849771527777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45990.849771527777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45990.849771527777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45990.849771527777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45990.849771527777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45990.849771527777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45990.849771527777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45990.849771527777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45990.849771527777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45990.849771527777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45990.849771527777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45990.849771527777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45990.849771527777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45990.849771527777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45990.849771527777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45990.849771527777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45990.849771527777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45990.849771527777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45990.849771527777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45990.849771527777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45990.849771527777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45990.849771527777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45990.849771527777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45990.849771527777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45990.849771527777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45990.849771527777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45990.849771527777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45990.849771527777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45990.849771527777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45990.849771527777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45990.849771527777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45990.849771527777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45990.849771527777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45990.849771527777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45990.849771527777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45990.849771527777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45990.849771527777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45990.849771527777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45990.849771527777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45990.849771527777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45990.849771527777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45990.849771527777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45990.849771527777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45990.849771527777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45990.849771527777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45990.849771527777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45990.849771527777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45990.849771527777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45990.849771527777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45990.849771527777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45990.849771527777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45990.849771527777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45990.849771527777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45990.849771527777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45990.849771527777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45990.849771527777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45990.849771527777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45990.849771527777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45990.849771527777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45990.849771527777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45990.849771527777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45990.849771527777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45990.849771527777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45990.849771527777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45990.849771527777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45990.849771527777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45990.849771527777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45990.849771527777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45990.849771527777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45990.849771527777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45990.849771527777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45990.849771527777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45990.849771527777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45990.849771527777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45990.849771527777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45990.849771527777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45990.849771527777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45990.849771527777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45990.849771527777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45990.849771527777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45990.849771527777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45990.849771527777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45990.849771527777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45990.849771527777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45990.849771527777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45990.849771527777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45990.849771527777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45990.849771527777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45990.849771527777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45990.849771527777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45990.849771527777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45990.849771527777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45990.849771527777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45990.849771527777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45990.849771527777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45990.849771527777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45990.849771527777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45990.849771527777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45990.849771527777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45990.849771527777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45990.849771527777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45990.849771527777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45990.849771527777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45990.849771527777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45990.849771527777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45990.849771527777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45990.849771527777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45990.849771527777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45990.849771527777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45990.849771527777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45990.849771527777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45990.849771527777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45990.849771527777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45990.849771527777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45990.849771527777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45990.849771527777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45990.849771527777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45990.849771527777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45990.849771527777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45990.849771527777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45990.849771527777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45990.849771527777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45990.849771527777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45990.849771527777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45990.849771527777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45990.849771527777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45990.849771527777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45990.849771527777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45990.849771527777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45990.849771527777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45990.849771527777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45990.849771527777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45990.849771527777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45990.849771527777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45990.849771527777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45990.849771527777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45990.849771527777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45990.849771527777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45990.849771527777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45990.849771527777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45990.849771527777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45990.849771527777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45990.849771527777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45990.849771527777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45990.849771527777</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39198</v>
      </c>
      <c r="B2" s="37" t="str">
        <f>IFERROR(VLOOKUP(D2,DB!A:K,11,0),"")</f>
        <v>R5</v>
      </c>
      <c r="C2" s="37">
        <v>3</v>
      </c>
      <c r="D2" s="103" t="s">
        <v>36085</v>
      </c>
      <c r="E2" s="37" t="s">
        <v>39106</v>
      </c>
      <c r="F2" s="38">
        <v>45891.832060185188</v>
      </c>
      <c r="G2" s="105">
        <f ca="1">IFERROR(NOW()-F2,"")</f>
        <v>99.017711342588882</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64.660894212960557</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42.188660416664788</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9.4764729166636243</v>
      </c>
      <c r="H5" s="139">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45989.951909722222</v>
      </c>
      <c r="G6" s="138">
        <f ca="1">IFERROR(NOW()-F6,"")</f>
        <v>0.89786180555529427</v>
      </c>
      <c r="H6" s="38">
        <v>45989.971354166664</v>
      </c>
      <c r="I6" s="37" t="str">
        <f>IFERROR(VLOOKUP(D6,DB!A:F,6,0),"")</f>
        <v>SCECO</v>
      </c>
      <c r="J6" s="37" t="str">
        <f>IFERROR(VLOOKUP(D6,DB!A:G,7,0),"")</f>
        <v>Dead</v>
      </c>
      <c r="K6" s="37" t="s">
        <v>39207</v>
      </c>
      <c r="L6" s="37" t="str">
        <f>IFERROR(VLOOKUP(D6,DB!A:I,9,0),"")</f>
        <v>Latis</v>
      </c>
    </row>
    <row r="7" spans="1:13">
      <c r="A7" s="37"/>
      <c r="B7" s="37" t="str">
        <f>IFERROR(VLOOKUP(D7,DB!A:K,11,0),"")</f>
        <v/>
      </c>
      <c r="C7" s="37"/>
      <c r="D7" s="106"/>
      <c r="E7" s="37"/>
      <c r="F7" s="38"/>
      <c r="G7" s="138">
        <f ca="1">IFERROR(NOW()-F7,"")</f>
        <v>45990.849771527777</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45990.849771527777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45990.849771527777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45990.849771527777</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45990.849771527777</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45990.849771527777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45990.849771527777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45990.849771527777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45990.849771527777</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45990.849771527777</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45990.849771527777</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45990.849771527777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45990.849771527777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45990.849771527777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45990.849771527777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45990.849771527777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45990.849771527777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45990.849771527777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45990.849771527777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45990.849771527777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45990.849771527777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45990.849771527777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45990.849771527777</v>
      </c>
      <c r="H29" s="38"/>
      <c r="I29" s="37" t="str">
        <f>IFERROR(VLOOKUP(D29,DB!A:F,6,0),"")</f>
        <v/>
      </c>
      <c r="J29" s="37" t="str">
        <f>IFERROR(VLOOKUP(D29,DB!A:G,7,0),"")</f>
        <v/>
      </c>
      <c r="K29" s="37"/>
      <c r="L29" s="37" t="str">
        <f>IFERROR(VLOOKUP(D29,DB!A:I,9,0),"")</f>
        <v/>
      </c>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2</v>
      </c>
      <c r="D2" s="119" t="s">
        <v>35239</v>
      </c>
      <c r="E2" s="106" t="s">
        <v>39106</v>
      </c>
      <c r="F2" s="121">
        <v>45990.800451388888</v>
      </c>
      <c r="G2" s="72">
        <f ca="1">IFERROR(NOW()-F2,"-")</f>
        <v>4.9320138889015652E-2</v>
      </c>
      <c r="H2" s="121">
        <v>45990.800451388888</v>
      </c>
      <c r="I2" s="119" t="str">
        <f>IFERROR(VLOOKUP(D2,DB!A:F,6,0),"")</f>
        <v>SCECO</v>
      </c>
      <c r="J2" s="119" t="str">
        <f>IFERROR(VLOOKUP(D2,DB!A:G,7,0),"")</f>
        <v>Vandalized</v>
      </c>
      <c r="K2" s="122" t="s">
        <v>39209</v>
      </c>
      <c r="L2" s="140" t="str">
        <f>IFERROR(VLOOKUP(D2,DB!A:I,9,0),"")</f>
        <v>Latis</v>
      </c>
    </row>
    <row r="3" spans="1:16382" ht="31.5" customHeight="1">
      <c r="A3" s="118"/>
      <c r="B3" s="119" t="str">
        <f>IFERROR(VLOOKUP(D3,DB!A:K,11,0),"")</f>
        <v/>
      </c>
      <c r="C3" s="120"/>
      <c r="D3" s="119"/>
      <c r="E3" s="106"/>
      <c r="F3" s="121"/>
      <c r="G3" s="72">
        <f ca="1">IFERROR(NOW()-F3,"-")</f>
        <v>45990.849771527777</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45990.849771527777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45990.849771527777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45990.849771527777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45990.849771527777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45990.849771527777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45990.849771527777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45990.849771527777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45990.849771527777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45990.849771527777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45990.849771527777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45990.849771527777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45990.849771527777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45990.849771527777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45990.849771527777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45990.849771527777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45990.849771527777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45990.849771527777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45990.849771527777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45990.849771527777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45990.849771527777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45990.849771527777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45990.849771527777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45990.849771527777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45990.849771527777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45990.849771527777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45990.849771527777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45990.849771527777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45990.849771527777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45990.849771527777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45990.849771527777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45990.849771527777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45990.849771527777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45990.849771527777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45990.849771527777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45990.849771527777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45990.849771527777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45990.849771527777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45990.849771527777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45990.849771527777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45990.849771527777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45990.849771527777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45990.849771527777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45990.849771527777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45990.849771527777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45990.849771527777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45990.849771527777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45990.849771527777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45990.849771527777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45990.849771527777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45990.849771527777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45990.849771527777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45990.849771527777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45990.849771527777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45990.849771527777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45990.849771527777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45990.849771527777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45990.849771527777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45990.849771527777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45990.849771527777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45990.849771527777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45990.849771527777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45990.849771527777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45990.849771527777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45990.849771527777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45990.849771527777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45990.849771527777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45990.849771527777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45990.849771527777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45990.849771527777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45990.849771527777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45990.849771527777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45990.849771527777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45990.849771527777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45990.849771527777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45990.849771527777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45990.849771527777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45990.849771527777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45990.849771527777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45990.849771527777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45990.849771527777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45990.849771527777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45990.849771527777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45990.849771527777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45990.849771527777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45990.849771527777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45990.849771527777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45990.849771527777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45990.849771527777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45990.849771527777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45990.849771527777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45990.849771527777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45990.849771527777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45990.849771527777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45990.849771527777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45990.849771527777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45990.849771527777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45990.849771527777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45990.849771527777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45990.849771527777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45990.849771527777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45990.849771527777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45990.849771527777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45990.849771527777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45990.849771527777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45990.849771527777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45990.849771527777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45990.849771527777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45990.849771527777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45990.849771527777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45990.849771527777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45990.849771527777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45990.849771527777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45990.849771527777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45990.849771527777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45990.849771527777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45990.849771527777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45990.849771527777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45990.849771527777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45990.849771527777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45990.849771527777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45990.849771527777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45990.849771527777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45990.849771527777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45990.849771527777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45990.849771527777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45990.849771527777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45990.849771527777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45990.849771527777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45990.849771527777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45990.849771527777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45990.849771527777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45990.849771527777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45990.849771527777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45990.849771527777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45990.849771527777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45990.849771527777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45990.849771527777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45990.849771527777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45990.849771527777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45990.849771527777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45990.849771527777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45990.849771527777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45990.849771527777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45990.849771527777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45990.849771527777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45990.849771527777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45990.849771527777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45990.849771527777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45990.849771527777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45990.849771527777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45990.849771527777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45990.849771527777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45990.849771527777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45990.849771527777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45990.849771527777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45990.849771527777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45990.849771527777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45990.849771527777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45990.849771527777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45990.849771527777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45990.849771527777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45990.849771527777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45990.849771527777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45990.849771527777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45990.849771527777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45990.849771527777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45990.849771527777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45990.849771527777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45990.849771527777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45990.849771527777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45990.849771527777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45990.849771527777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45990.849771527777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45990.849771527777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45990.849771527777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45990.849771527777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45990.849771527777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45990.849771527777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45990.849771527777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45990.849771527777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45990.849771527777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45990.849771527777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45990.849771527777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45990.849771527777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45990.849771527777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45990.849771527777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45990.849771527777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45990.849771527777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45990.849771527777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45990.849771527777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45990.849771527777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45990.849771527777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45990.849771527777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45990.849771527777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45990.849771527777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45990.849771527777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45990.849771527777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45990.849771527777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45990.849771527777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45990.849771527777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45990.849771527777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45990.849771527777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45990.849771527777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45990.849771527777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45990.849771527777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45990.849771527777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45990.849771527777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45990.849771527777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45990.849771527777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45990.849771527777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45990.849771527777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45990.849771527777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45990.849771527777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45990.849771527777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45990.849771527777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45990.849771527777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45990.849771527777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45990.849771527777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45990.849771527777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45990.849771527777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45990.849771527777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45990.849771527777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45990.849771527777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45990.849771527777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45990.849771527777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45990.849771527777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45990.849771527777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45990.849771527777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45990.849771527777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45990.849771527777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45990.849771527777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45990.849771527777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45990.849771527777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45990.849771527777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45990.849771527777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45990.849771527777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45990.849771527777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45990.849771527777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45990.849771527777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45990.849771527777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45990.849771527777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45990.849771527777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45990.849771527777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45990.849771527777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45990.849771527777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45990.849771527777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45990.849771527777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45990.849771527777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45990.849771527777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45990.849771527777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45990.849771527777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45990.849771527777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45990.849771527777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45990.849771527777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45990.849771527777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45990.849771527777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45990.849771527777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45990.849771527777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45990.849771527777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45990.849771527777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45990.849771527777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45990.849771527777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45990.849771527777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45990.849771527777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45990.849771527777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45990.849771527777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45990.849771527777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45990.849771527777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45990.849771527777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45990.849771527777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45990.849771527777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45990.849771527777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45990.849771527777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45990.849771527777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45990.849771527777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45990.849771527777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45990.849771527777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45990.849771527777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45990.849771527777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45990.849771527777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45990.849771527777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45990.849771527777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45990.849771527777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45990.849771527777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45990.849771527777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45990.849771527777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45990.849771527777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45990.849771527777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45990.849771527777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45990.849771527777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45990.849771527777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45990.849771527777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45990.849771527777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45990.849771527777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45990.849771527777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45990.849771527777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45990.849771527777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45990.849771527777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45990.849771527777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45990.849771527777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45990.849771527777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45990.849771527777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45990.849771527777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45990.849771527777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45990.849771527777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45990.849771527777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45990.849771527777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45990.849771527777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45990.849771527777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45990.849771527777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45990.849771527777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45990.849771527777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45990.849771527777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45990.849771527777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45990.849771527777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45990.849771527777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45990.849771527777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45990.849771527777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45990.849771527777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45990.849771527777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45990.849771527777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45990.849771527777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45990.849771527777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45990.849771527777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45990.849771527777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45990.849771527777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45990.849771527777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45990.849771527777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45990.849771527777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45990.849771527777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45990.849771527777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45990.849771527777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45990.849771527777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45990.849771527777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45990.849771527777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45990.849771527777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45990.849771527777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45990.849771527777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45990.849771527777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45990.849771527777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45990.849771527777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45990.849771527777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45990.849771527777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45990.849771527777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45990.849771527777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45990.849771527777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45990.849771527777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45990.849771527777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45990.849771527777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45990.849771527777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45990.849771527777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45990.849771527777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45990.849771527777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45990.849771527777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45990.849771527777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45990.849771527777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45990.849771527777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45990.849771527777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45990.849771527777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45990.849771527777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45990.849771527777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45990.849771527777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45990.849771527777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45990.849771527777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45990.849771527777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45990.849771527777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45990.849771527777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45990.849771527777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45990.849771527777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45990.849771527777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45990.849771527777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45990.849771527777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45990.849771527777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45990.849771527777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45990.849771527777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45990.849771527777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45990.849771527777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45990.849771527777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45990.849771527777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45990.849771527777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45990.849771527777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45990.849771527777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45990.849771527777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45990.849771527777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45990.849771527777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45990.849771527777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45990.849771527777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45990.849771527777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45990.849771527777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45990.849771527777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45990.849771527777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45990.849771527777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45990.849771527777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45990.849771527777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45990.849771527777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45990.849771527777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45990.849771527777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45990.849771527777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45990.849771527777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45990.849771527777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45990.849771527777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45990.849771527777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45990.849771527777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45990.849771527777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45990.849771527777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45990.849771527777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45990.849771527777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45990.849771527777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45990.849771527777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45990.849771527777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45990.849771527777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45990.849771527777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45990.849771527777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45990.849771527777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45990.849771527777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45990.849771527777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45990.849771527777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45990.849771527777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45990.849771527777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45990.849771527777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45990.849771527777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45990.849771527777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45990.849771527777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45990.849771527777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45990.849771527777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45990.849771527777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45990.849771527777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45990.849771527777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45990.849771527777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45990.849771527777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45990.849771527777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45990.849771527777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45990.849771527777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45990.849771527777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45990.849771527777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45990.849771527777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45990.849771527777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45990.849771527777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45990.849771527777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45990.849771527777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45990.849771527777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45990.849771527777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45990.849771527777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45990.849771527777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45990.849771527777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45990.849771527777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45990.849771527777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45990.849771527777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45990.849771527777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45990.849771527777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45990.849771527777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45990.849771527777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45990.849771527777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45990.849771527777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45990.849771527777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45990.849771527777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45990.849771527777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45990.849771527777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45990.849771527777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45990.849771527777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45990.849771527777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45990.849771527777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45990.849771527777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45990.849771527777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45990.849771527777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45990.849771527777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45990.849771527777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45990.849771527777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45990.849771527777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45990.849771527777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45990.849771527777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45990.849771527777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45990.849771527777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45990.849771527777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45990.849771527777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45990.849771527777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45990.849771527777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45990.849771527777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45990.849771527777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45990.849771527777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45990.849771527777</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45990.849771527777</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45990.849771527777</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45990.849771527777</v>
      </c>
      <c r="H487" s="121"/>
      <c r="I487" s="119" t="str">
        <f>IFERROR(VLOOKUP(D487,DB!A:F,6,0),"")</f>
        <v/>
      </c>
      <c r="J487" s="119" t="str">
        <f>IFERROR(VLOOKUP(D487,DB!A:G,7,0),"")</f>
        <v/>
      </c>
      <c r="K487" s="122"/>
      <c r="L487" s="140" t="str">
        <f>IFERROR(VLOOKUP(D487,DB!A:I,9,0),"")</f>
        <v/>
      </c>
    </row>
    <row r="488" spans="1:12" ht="31.5" customHeight="1">
      <c r="A488" s="146"/>
      <c r="B488" s="147" t="str">
        <f>IFERROR(VLOOKUP(D488,DB!A:K,11,0),"")</f>
        <v/>
      </c>
      <c r="C488" s="148"/>
      <c r="D488" s="147"/>
      <c r="E488" s="145"/>
      <c r="F488" s="149"/>
      <c r="G488" s="150">
        <f ca="1">IFERROR(NOW()-F488,"-")</f>
        <v>45990.849771527777</v>
      </c>
      <c r="H488" s="149"/>
      <c r="I488" s="147" t="str">
        <f>IFERROR(VLOOKUP(D488,DB!A:F,6,0),"")</f>
        <v/>
      </c>
      <c r="J488" s="147" t="str">
        <f>IFERROR(VLOOKUP(D488,DB!A:G,7,0),"")</f>
        <v/>
      </c>
      <c r="K488" s="151"/>
      <c r="L488" s="152" t="str">
        <f>IFERROR(VLOOKUP(D488,DB!A:I,9,0),"")</f>
        <v/>
      </c>
    </row>
  </sheetData>
  <dataValidations count="2">
    <dataValidation allowBlank="1" showInputMessage="1" showErrorMessage="1" sqref="E1" xr:uid="{9E1BC488-8814-4F8A-8DBE-742B3278AB71}"/>
    <dataValidation type="list" allowBlank="1" showInputMessage="1" showErrorMessage="1" sqref="E2:E4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2025-11-29T17:24:53Z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