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845" documentId="120_S{2AC9BD13-BADA-5192-A53E-5A8FF88502F6}" xr6:coauthVersionLast="47" xr6:coauthVersionMax="47" xr10:uidLastSave="{93090BC3-DCC0-4F1F-8825-01B000262DCF}"/>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alcChain>
</file>

<file path=xl/sharedStrings.xml><?xml version="1.0" encoding="utf-8"?>
<sst xmlns="http://schemas.openxmlformats.org/spreadsheetml/2006/main" count="180294" uniqueCount="39132">
  <si>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</si>
  <si>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</si>
  <si>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</si>
  <si>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</si>
  <si>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</si>
  <si>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</si>
  <si>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</si>
  <si>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</si>
  <si>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</si>
  <si>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</si>
  <si>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</si>
  <si>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</si>
  <si>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</si>
  <si>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</si>
  <si>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</si>
  <si>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</si>
  <si>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</si>
  <si>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</si>
  <si>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</si>
  <si>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</si>
  <si>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</si>
  <si>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</si>
  <si>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</si>
  <si>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</si>
  <si>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</si>
  <si>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</si>
  <si>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</si>
  <si>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</si>
  <si>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</si>
  <si>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</si>
  <si>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</si>
  <si>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</si>
  <si>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</si>
  <si>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</si>
  <si>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</si>
  <si>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</si>
  <si>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</si>
  <si>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</si>
  <si>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</si>
  <si>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</si>
  <si>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</si>
  <si>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</si>
  <si>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</si>
  <si>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</si>
  <si>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</si>
  <si>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</si>
  <si>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</si>
  <si>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</si>
  <si>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</si>
  <si>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</si>
  <si>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</si>
  <si>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</si>
  <si>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</si>
  <si>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</si>
  <si>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</si>
  <si>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</si>
  <si>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</si>
  <si>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</si>
  <si>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</si>
  <si>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</si>
  <si>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</si>
  <si>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</si>
  <si>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</si>
  <si>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</si>
  <si>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</si>
  <si>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</si>
  <si>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</si>
  <si>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</si>
  <si>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</si>
  <si>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</si>
  <si>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</si>
  <si>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</si>
  <si>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</si>
  <si>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</si>
  <si>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</si>
  <si>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</si>
  <si>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</si>
  <si>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</si>
  <si>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</si>
  <si>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</si>
  <si>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</si>
  <si>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</si>
  <si>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</si>
  <si>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</si>
  <si>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</si>
  <si>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</si>
  <si>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</si>
  <si>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</si>
  <si>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</si>
  <si>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</si>
  <si>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</si>
  <si>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</si>
  <si>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</si>
  <si>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</si>
  <si>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</si>
  <si>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</si>
  <si>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</si>
  <si>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</si>
  <si>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</si>
  <si>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</si>
  <si>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</si>
  <si>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</si>
  <si>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</si>
  <si>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</si>
  <si>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</si>
  <si>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</si>
  <si>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</si>
  <si>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</si>
  <si>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</si>
  <si>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</si>
  <si>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</si>
  <si>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</si>
  <si>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</si>
  <si>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</si>
  <si>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</si>
  <si>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</si>
  <si>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</si>
  <si>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</si>
  <si>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</si>
  <si>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</si>
  <si>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</si>
  <si>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</si>
  <si>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</si>
  <si>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</si>
  <si>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</si>
  <si>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</si>
  <si>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</si>
  <si>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</si>
  <si>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</si>
  <si>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</si>
  <si>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</si>
  <si>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</si>
  <si>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</si>
  <si>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</si>
  <si>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</si>
  <si>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</si>
  <si>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</si>
  <si>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</si>
  <si>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</si>
  <si>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</si>
  <si>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</si>
  <si>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</si>
  <si>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</si>
  <si>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</si>
  <si>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</si>
  <si>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</si>
  <si>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</si>
  <si>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</si>
  <si>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</si>
  <si>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</si>
  <si>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</si>
  <si>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</si>
  <si>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</si>
  <si>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</si>
  <si>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</si>
  <si>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</si>
  <si>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</si>
  <si>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</si>
  <si>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</si>
  <si>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</si>
  <si>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</si>
  <si>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</si>
  <si>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</si>
  <si>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</si>
  <si>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</si>
  <si>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</si>
  <si>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</si>
  <si>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</si>
  <si>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</si>
  <si>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</si>
  <si>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</si>
  <si>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</si>
  <si>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</si>
  <si>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</si>
  <si>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</si>
  <si>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</si>
  <si>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</si>
  <si>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</si>
  <si>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</si>
  <si>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</si>
  <si>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</si>
  <si>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</si>
  <si>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</si>
  <si>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</si>
  <si>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</si>
  <si>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</si>
  <si>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</si>
  <si>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</si>
  <si>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</si>
  <si>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</si>
  <si>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</si>
  <si>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</si>
  <si>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</si>
  <si>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</si>
  <si>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</si>
  <si>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</si>
  <si>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</si>
  <si>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</si>
  <si>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</si>
  <si>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</si>
  <si>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</si>
  <si>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</si>
  <si>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</si>
  <si>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</si>
  <si>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</si>
  <si>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</si>
  <si>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</si>
  <si>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</si>
  <si>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</si>
  <si>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</si>
  <si>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</si>
  <si>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</si>
  <si>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</si>
  <si>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</si>
  <si>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</si>
  <si>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</si>
  <si>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</si>
  <si>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</si>
  <si>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</si>
  <si>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</si>
  <si>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</si>
  <si>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</si>
  <si>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</si>
  <si>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</si>
  <si>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</si>
  <si>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</si>
  <si>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</si>
  <si>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</si>
  <si>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</si>
  <si>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</si>
  <si>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</si>
  <si>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</si>
  <si>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</si>
  <si>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</si>
  <si>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</si>
  <si>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</si>
  <si>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</si>
  <si>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</si>
  <si>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</si>
  <si>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</si>
  <si>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</si>
  <si>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</si>
  <si>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</si>
  <si>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</si>
  <si>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</si>
  <si>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</si>
  <si>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</si>
  <si>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</si>
  <si>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</si>
  <si>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</si>
  <si>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</si>
  <si>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</si>
  <si>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</si>
  <si>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</si>
  <si>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</si>
  <si>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</si>
  <si>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</si>
  <si>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</si>
  <si>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</si>
  <si>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</si>
  <si>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</si>
  <si>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</si>
  <si>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</si>
  <si>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</si>
  <si>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</si>
  <si>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</si>
  <si>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</si>
  <si>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</si>
  <si>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</si>
  <si>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</si>
  <si>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</si>
  <si>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</si>
  <si>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</si>
  <si>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</si>
  <si>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</si>
  <si>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</si>
  <si>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</si>
  <si>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</si>
  <si>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</si>
  <si>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</si>
  <si>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</si>
  <si>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</si>
  <si>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</si>
  <si>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</si>
  <si>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</si>
  <si>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</si>
  <si>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</si>
  <si>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</si>
  <si>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</si>
  <si>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</si>
  <si>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</si>
  <si>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</si>
  <si>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</si>
  <si>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</si>
  <si>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</si>
  <si>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</si>
  <si>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</si>
  <si>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</si>
  <si>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</si>
  <si>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</si>
  <si>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</si>
  <si>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</si>
  <si>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</si>
  <si>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</si>
  <si>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</si>
  <si>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</si>
  <si>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</si>
  <si>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</si>
  <si>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</si>
  <si>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</si>
  <si>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</si>
  <si>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</si>
  <si>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</si>
  <si>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</si>
  <si>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</si>
  <si>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</si>
  <si>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</si>
  <si>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</si>
  <si>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</si>
  <si>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</si>
  <si>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</si>
  <si>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</si>
  <si>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</si>
  <si>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</si>
  <si>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</si>
  <si>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</si>
  <si>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</si>
  <si>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</si>
  <si>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</si>
  <si>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</si>
  <si>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</si>
  <si>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</si>
  <si>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</si>
  <si>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</si>
  <si>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</si>
  <si>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</si>
  <si>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</si>
  <si>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</si>
  <si>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</si>
  <si>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</si>
  <si>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</si>
  <si>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</si>
  <si>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</si>
  <si>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</si>
  <si>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</si>
  <si>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</si>
  <si>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</si>
  <si>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</si>
  <si>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</si>
  <si>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</si>
  <si>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</si>
  <si>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</si>
  <si>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</si>
  <si>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</si>
  <si>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</si>
  <si>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</si>
  <si>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</si>
  <si>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</si>
  <si>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</si>
  <si>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</si>
  <si>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</si>
  <si>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</si>
  <si>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</si>
  <si>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</si>
  <si>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</si>
  <si>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</si>
  <si>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</si>
  <si>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</si>
  <si>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</si>
  <si>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</si>
  <si>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</si>
  <si>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</si>
  <si>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</si>
  <si>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</si>
  <si>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</si>
  <si>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</si>
  <si>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</si>
  <si>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</si>
  <si>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</si>
  <si>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</si>
  <si>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</si>
  <si>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</si>
  <si>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</si>
  <si>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</si>
  <si>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</si>
  <si>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</si>
  <si>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</si>
  <si>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</si>
  <si>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</si>
  <si>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</si>
  <si>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</si>
  <si>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</si>
  <si>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</si>
  <si>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</si>
  <si>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</si>
  <si>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</si>
  <si>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</si>
  <si>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</si>
  <si>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</si>
  <si>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</si>
  <si>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</si>
  <si>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</si>
  <si>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</si>
  <si>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</si>
  <si>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</si>
  <si>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</si>
  <si>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</si>
  <si>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</si>
  <si>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</si>
  <si>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</si>
  <si>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</si>
  <si>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</si>
  <si>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</si>
  <si>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</si>
  <si>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</si>
  <si>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</si>
  <si>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</si>
  <si>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</si>
  <si>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</si>
  <si>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</si>
  <si>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</si>
  <si>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</si>
  <si>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</si>
  <si>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</si>
  <si>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</si>
  <si>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</si>
  <si>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</si>
  <si>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</si>
  <si>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</si>
  <si>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</si>
  <si>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</si>
  <si>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</si>
  <si>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</si>
  <si>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</si>
  <si>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</si>
  <si>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</si>
  <si>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</si>
  <si>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</si>
  <si>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</si>
  <si>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</si>
  <si>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</si>
  <si>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</si>
  <si>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</si>
  <si>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</si>
  <si>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</si>
  <si>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</si>
  <si>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</si>
  <si>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</si>
  <si>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</si>
  <si>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</si>
  <si>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</si>
  <si>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</si>
  <si>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</si>
  <si>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</si>
  <si>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</si>
  <si>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</si>
  <si>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</si>
  <si>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</si>
  <si>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</si>
  <si>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</si>
  <si>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</si>
  <si>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</si>
  <si>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</si>
  <si>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</si>
  <si>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</si>
  <si>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</si>
  <si>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</si>
  <si>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</si>
  <si>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</si>
  <si>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</si>
  <si>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</si>
  <si>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</si>
  <si>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</si>
  <si>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</si>
  <si>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</si>
  <si>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</si>
  <si>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</si>
  <si>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</si>
  <si>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</si>
  <si>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</si>
  <si>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</si>
  <si>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</si>
  <si>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</si>
  <si>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</si>
  <si>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</si>
  <si>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</si>
  <si>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</si>
  <si>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</si>
  <si>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</si>
  <si>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</si>
  <si>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</si>
  <si>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</si>
  <si>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</si>
  <si>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</si>
  <si>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</si>
  <si>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</si>
  <si>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</si>
  <si>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</si>
  <si>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</si>
  <si>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</si>
  <si>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</si>
  <si>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</si>
  <si>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</si>
  <si>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</si>
  <si>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</si>
  <si>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</si>
  <si>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</si>
  <si>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</si>
  <si>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</si>
  <si>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</si>
  <si>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</si>
  <si>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</si>
  <si>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</si>
  <si>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</si>
  <si>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</si>
  <si>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</si>
  <si>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</si>
  <si>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</si>
  <si>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</si>
  <si>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</si>
  <si>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</si>
  <si>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</si>
  <si>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</si>
  <si>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</si>
  <si>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</si>
  <si>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</si>
  <si>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</si>
  <si>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</si>
  <si>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</si>
  <si>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</si>
  <si>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</si>
  <si>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</si>
  <si>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</si>
  <si>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</si>
  <si>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</si>
  <si>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</si>
  <si>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</si>
  <si>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</si>
  <si>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</si>
  <si>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</si>
  <si>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</si>
  <si>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</si>
  <si>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</si>
  <si>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</si>
  <si>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</si>
  <si>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</si>
  <si>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</si>
  <si>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</si>
  <si>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</si>
  <si>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</si>
  <si>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</si>
  <si>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</si>
  <si>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</si>
  <si>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</si>
  <si>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</si>
  <si>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</si>
  <si>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</si>
  <si>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</si>
  <si>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</si>
  <si>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</si>
  <si>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</si>
  <si>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</si>
  <si>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</si>
  <si>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</si>
  <si>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</si>
  <si>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</si>
  <si>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</si>
  <si>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</si>
  <si>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</si>
  <si>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</si>
  <si>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</si>
  <si>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</si>
  <si>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</si>
  <si>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</si>
  <si>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</si>
  <si>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</si>
  <si>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</si>
  <si>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</si>
  <si>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</si>
  <si>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</si>
  <si>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</si>
  <si>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</si>
  <si>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</si>
  <si>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</si>
  <si>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</si>
  <si>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</si>
  <si>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</si>
  <si>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</si>
  <si>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</si>
  <si>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</si>
  <si>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</si>
  <si>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</si>
  <si>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</si>
  <si>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</si>
  <si>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</si>
  <si>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</si>
  <si>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</si>
  <si>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</si>
  <si>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</si>
  <si>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</si>
  <si>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</si>
  <si>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</si>
  <si>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</si>
  <si>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</si>
  <si>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</si>
  <si>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</si>
  <si>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</si>
  <si>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</si>
  <si>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</si>
  <si>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</si>
  <si>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</si>
  <si>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</si>
  <si>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</si>
  <si>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</si>
  <si>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</si>
  <si>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</si>
  <si>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</si>
  <si>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</si>
  <si>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</si>
  <si>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</si>
  <si>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</si>
  <si>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</si>
  <si>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</si>
  <si>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</si>
  <si>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</si>
  <si>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</si>
  <si>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</si>
  <si>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</si>
  <si>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</si>
  <si>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</si>
  <si>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</si>
  <si>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</si>
  <si>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</si>
  <si>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</si>
  <si>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</si>
  <si>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</si>
  <si>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</si>
  <si>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</si>
  <si>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</si>
  <si>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</si>
  <si>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</si>
  <si>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</si>
  <si>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</si>
  <si>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</si>
  <si>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</si>
  <si>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</si>
  <si>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</si>
  <si>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</si>
  <si>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</si>
  <si>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</si>
  <si>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</si>
  <si>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</si>
  <si>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</si>
  <si>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</si>
  <si>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</si>
  <si>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</si>
  <si>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</si>
  <si>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</si>
  <si>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</si>
  <si>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</si>
  <si>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</si>
  <si>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</si>
  <si>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</si>
  <si>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</si>
  <si>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</si>
  <si>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</si>
  <si>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</si>
  <si>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</si>
  <si>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</si>
  <si>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</si>
  <si>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</si>
  <si>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</si>
  <si>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</si>
  <si>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</si>
  <si>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</si>
  <si>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</si>
  <si>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</si>
  <si>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</si>
  <si>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</si>
  <si>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</si>
  <si>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</si>
  <si>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</si>
  <si>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</si>
  <si>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</si>
  <si>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</si>
  <si>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</si>
  <si>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</si>
  <si>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</si>
  <si>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</si>
  <si>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</si>
  <si>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</si>
  <si>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</si>
  <si>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</si>
  <si>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</si>
  <si>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</si>
  <si>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</si>
  <si>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</si>
  <si>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</si>
  <si>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</si>
  <si>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</si>
  <si>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</si>
  <si>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</si>
  <si>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</si>
  <si>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</si>
  <si>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</si>
  <si>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</si>
  <si>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</si>
  <si>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</si>
  <si>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</si>
  <si>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</si>
  <si>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</si>
  <si>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</si>
  <si>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</si>
  <si>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</si>
  <si>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</si>
  <si>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</si>
  <si>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</si>
  <si>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</si>
  <si>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</si>
  <si>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</si>
  <si>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</si>
  <si>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</si>
  <si>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</si>
  <si>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</si>
  <si>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</si>
  <si>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</si>
  <si>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</si>
  <si>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</si>
  <si>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</si>
  <si>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</si>
  <si>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</si>
  <si>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</si>
  <si>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</si>
  <si>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</si>
  <si>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</si>
  <si>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</si>
  <si>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</si>
  <si>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</si>
  <si>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</si>
  <si>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</si>
  <si>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</si>
  <si>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</si>
  <si>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</si>
  <si>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</si>
  <si>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</si>
  <si>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</si>
  <si>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</si>
  <si>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</si>
  <si>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</si>
  <si>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</si>
  <si>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</si>
  <si>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</si>
  <si>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</si>
  <si>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</si>
  <si>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</si>
  <si>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</si>
  <si>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</si>
  <si>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</si>
  <si>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</si>
  <si>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</si>
  <si>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</si>
  <si>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</si>
  <si>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</si>
  <si>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</si>
  <si>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</si>
  <si>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</si>
  <si>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</si>
  <si>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</si>
  <si>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</si>
  <si>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</si>
  <si>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</si>
  <si>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</si>
  <si>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</si>
  <si>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</si>
  <si>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</si>
  <si>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</si>
  <si>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</si>
  <si>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</si>
  <si>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</si>
  <si>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</si>
  <si>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</si>
  <si>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</si>
  <si>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</si>
  <si>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</si>
  <si>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</si>
  <si>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</si>
  <si>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</si>
  <si>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</si>
  <si>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</si>
  <si>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</si>
  <si>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</si>
  <si>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</si>
  <si>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</si>
  <si>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</si>
  <si>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</si>
  <si>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</si>
  <si>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</si>
  <si>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</si>
  <si>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</si>
  <si>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</si>
  <si>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</si>
  <si>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</si>
  <si>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</si>
  <si>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</si>
  <si>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</si>
  <si>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</si>
  <si>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</si>
  <si>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</si>
  <si>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</si>
  <si>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</si>
  <si>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</si>
  <si>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</si>
  <si>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</si>
  <si>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</si>
  <si>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</si>
  <si>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</si>
  <si>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</si>
  <si>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</si>
  <si>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</si>
  <si>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</si>
  <si>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</si>
  <si>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</si>
  <si>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</si>
  <si>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</si>
  <si>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</si>
  <si>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</si>
  <si>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</si>
  <si>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</si>
  <si>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</si>
  <si>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</si>
  <si>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</si>
  <si>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</si>
  <si>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</si>
  <si>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</si>
  <si>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</si>
  <si>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</si>
  <si>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</si>
  <si>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</si>
  <si>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</si>
  <si>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</si>
  <si>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</si>
  <si>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</si>
  <si>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</si>
  <si>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</si>
  <si>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</si>
  <si>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</si>
  <si>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</si>
  <si>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</si>
  <si>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</si>
  <si>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</si>
  <si>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</si>
  <si>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</si>
  <si>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</si>
  <si>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</si>
  <si>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</si>
  <si>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</si>
  <si>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</si>
  <si>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</si>
  <si>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</si>
  <si>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</si>
  <si>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</si>
  <si>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</si>
  <si>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</si>
  <si>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</si>
  <si>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</si>
  <si>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</si>
  <si>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</si>
  <si>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</si>
  <si>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</si>
  <si>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</si>
  <si>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</si>
  <si>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</si>
  <si>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</si>
  <si>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</si>
  <si>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</si>
  <si>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</si>
  <si>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</si>
  <si>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</si>
  <si>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</si>
  <si>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</si>
  <si>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</si>
  <si>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</si>
  <si>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</si>
  <si>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</si>
  <si>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</si>
  <si>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</si>
  <si>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</si>
  <si>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</si>
  <si>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</si>
  <si>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</si>
  <si>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</si>
  <si>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</si>
  <si>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</si>
  <si>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</si>
  <si>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</si>
  <si>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</si>
  <si>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</si>
  <si>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</si>
  <si>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</si>
  <si>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</si>
  <si>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</si>
  <si>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</si>
  <si>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</si>
  <si>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</si>
  <si>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</si>
  <si>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</si>
  <si>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</si>
  <si>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</si>
  <si>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</si>
  <si>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</si>
  <si>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</si>
  <si>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</si>
  <si>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</si>
  <si>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</si>
  <si>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</si>
  <si>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</si>
  <si>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</si>
  <si>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</si>
  <si>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</si>
  <si>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</si>
  <si>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</si>
  <si>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</si>
  <si>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</si>
  <si>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</si>
  <si>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</si>
  <si>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</si>
  <si>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</si>
  <si>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</si>
  <si>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</si>
  <si>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</si>
  <si>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</si>
  <si>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</si>
  <si>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</si>
  <si>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</si>
  <si>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</si>
  <si>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</si>
  <si>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</si>
  <si>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</si>
  <si>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</si>
  <si>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</si>
  <si>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</si>
  <si>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</si>
  <si>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</si>
  <si>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</si>
  <si>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</si>
  <si>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</si>
  <si>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</si>
  <si>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</si>
  <si>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</si>
  <si>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</si>
  <si>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</si>
  <si>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</si>
  <si>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</si>
  <si>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</si>
  <si>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</si>
  <si>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</si>
  <si>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</si>
  <si>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</si>
  <si>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</si>
  <si>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</si>
  <si>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</si>
  <si>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</si>
  <si>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</si>
  <si>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</si>
  <si>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</si>
  <si>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</si>
  <si>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</si>
  <si>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</si>
  <si>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</si>
  <si>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</si>
  <si>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</si>
  <si>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</si>
  <si>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</si>
  <si>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</si>
  <si>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</si>
  <si>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</si>
  <si>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</si>
  <si>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</si>
  <si>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</si>
  <si>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</si>
  <si>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</si>
  <si>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</si>
  <si>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</si>
  <si>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</si>
  <si>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</si>
  <si>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</si>
  <si>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</si>
  <si>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</si>
  <si>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</si>
  <si>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</si>
  <si>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</si>
  <si>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</si>
  <si>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</si>
  <si>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</si>
  <si>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</si>
  <si>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</si>
  <si>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</si>
  <si>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</si>
  <si>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</si>
  <si>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</si>
  <si>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</si>
  <si>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</si>
  <si>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</si>
  <si>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</si>
  <si>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</si>
  <si>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</si>
  <si>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</si>
  <si>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</si>
  <si>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</si>
  <si>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</si>
  <si>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</si>
  <si>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</si>
  <si>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</si>
  <si>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</si>
  <si>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</si>
  <si>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</si>
  <si>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</si>
  <si>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</si>
  <si>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</si>
  <si>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</si>
  <si>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</si>
  <si>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</si>
  <si>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</si>
  <si>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</si>
  <si>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</si>
  <si>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</si>
  <si>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</si>
  <si>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</si>
  <si>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</si>
  <si>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</si>
  <si>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</si>
  <si>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</si>
  <si>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</si>
  <si>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</si>
  <si>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</si>
  <si>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</si>
  <si>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</si>
  <si>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</si>
  <si>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</si>
  <si>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</si>
  <si>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</si>
  <si>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</si>
  <si>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</si>
  <si>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</si>
  <si>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</si>
  <si>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</si>
  <si>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</si>
  <si>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</si>
  <si>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</si>
  <si>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</si>
  <si>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</si>
  <si>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</si>
  <si>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</si>
  <si>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</si>
  <si>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</si>
  <si>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</si>
  <si>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</si>
  <si>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</si>
  <si>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</si>
  <si>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</si>
  <si>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</si>
  <si>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</si>
  <si>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</si>
  <si>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</si>
  <si>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</si>
  <si>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</si>
  <si>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</si>
  <si>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</si>
  <si>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</si>
  <si>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</si>
  <si>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</si>
  <si>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</si>
  <si>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</si>
  <si>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</si>
  <si>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</si>
  <si>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</si>
  <si>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</si>
  <si>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</si>
  <si>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</si>
  <si>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</si>
  <si>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</si>
  <si>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</si>
  <si>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</si>
  <si>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</si>
  <si>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</si>
  <si>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</si>
  <si>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</si>
  <si>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</si>
  <si>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</si>
  <si>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</si>
  <si>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</si>
  <si>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</si>
  <si>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</si>
  <si>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</si>
  <si>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</si>
  <si>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</si>
  <si>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</si>
  <si>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</si>
  <si>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</si>
  <si>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</si>
  <si>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</si>
  <si>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</si>
  <si>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</si>
  <si>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</si>
  <si>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</si>
  <si>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</si>
  <si>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</si>
  <si>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</si>
  <si>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</si>
  <si>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</si>
  <si>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</si>
  <si>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</si>
  <si>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</si>
  <si>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</si>
  <si>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</si>
  <si>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</si>
  <si>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</si>
  <si>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</si>
  <si>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</si>
  <si>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</si>
  <si>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</si>
  <si>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</si>
  <si>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</si>
  <si>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</si>
  <si>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</si>
  <si>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</si>
  <si>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</si>
  <si>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</si>
  <si>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</si>
  <si>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</si>
  <si>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</si>
  <si>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</si>
  <si>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</si>
  <si>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</si>
  <si>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</si>
  <si>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</si>
  <si>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</si>
  <si>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</si>
  <si>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</si>
  <si>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</si>
  <si>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</si>
  <si>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</si>
  <si>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</si>
  <si>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</si>
  <si>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</si>
  <si>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</si>
  <si>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</si>
  <si>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</si>
  <si>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</si>
  <si>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</si>
  <si>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</si>
  <si>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</si>
  <si>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</si>
  <si>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</si>
  <si>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</si>
  <si>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</si>
  <si>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</si>
  <si>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</si>
  <si>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</si>
  <si>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</si>
  <si>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</si>
  <si>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</si>
  <si>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</si>
  <si>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</si>
  <si>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</si>
  <si>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</si>
  <si>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</si>
  <si>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</si>
  <si>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</si>
  <si>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</si>
  <si>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</si>
  <si>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</si>
  <si>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</si>
  <si>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</si>
  <si>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</si>
  <si>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</si>
  <si>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</si>
  <si>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</si>
  <si>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</si>
  <si>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</si>
  <si>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</si>
  <si>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</si>
  <si>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</si>
  <si>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</si>
  <si>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</si>
  <si>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</si>
  <si>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</si>
  <si>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</si>
  <si>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</si>
  <si>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</si>
  <si>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</si>
  <si>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</si>
  <si>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</si>
  <si>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</si>
  <si>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</si>
  <si>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</si>
  <si>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</si>
  <si>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</si>
  <si>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</si>
  <si>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</si>
  <si>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</si>
  <si>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</si>
  <si>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</si>
  <si>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</si>
  <si>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</si>
  <si>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</si>
  <si>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</si>
  <si>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</si>
  <si>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</si>
  <si>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</si>
  <si>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</si>
  <si>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</si>
  <si>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</si>
  <si>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</si>
  <si>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</si>
  <si>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</si>
  <si>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</si>
  <si>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</si>
  <si>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</si>
  <si>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</si>
  <si>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</si>
  <si>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</si>
  <si>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</si>
  <si>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</si>
  <si>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</si>
  <si>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</si>
  <si>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</si>
  <si>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</si>
  <si>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</si>
  <si>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</si>
  <si>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</si>
  <si>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</si>
  <si>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</si>
  <si>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</si>
  <si>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</si>
  <si>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</si>
  <si>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</si>
  <si>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</si>
  <si>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</si>
  <si>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</si>
  <si>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</si>
  <si>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</si>
  <si>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</si>
  <si>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</si>
  <si>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</si>
  <si>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</si>
  <si>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</si>
  <si>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</si>
  <si>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</si>
  <si>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</si>
  <si>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</si>
  <si>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</si>
  <si>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</si>
  <si>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</si>
  <si>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</si>
  <si>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</si>
  <si>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</si>
  <si>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</si>
  <si>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</si>
  <si>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</si>
  <si>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</si>
  <si>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</si>
  <si>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</si>
  <si>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</si>
  <si>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</si>
  <si>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</si>
  <si>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</si>
  <si>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</si>
  <si>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</si>
  <si>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</si>
  <si>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</si>
  <si>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</si>
  <si>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</si>
  <si>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</si>
  <si>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</si>
  <si>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</si>
  <si>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</si>
  <si>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</si>
  <si>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</si>
  <si>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</si>
  <si>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</si>
  <si>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</si>
  <si>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</si>
  <si>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</si>
  <si>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</si>
  <si>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</si>
  <si>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</si>
  <si>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</si>
  <si>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</si>
  <si>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</si>
  <si>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</si>
  <si>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</si>
  <si>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</si>
  <si>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</si>
  <si>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</si>
  <si>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</si>
  <si>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</si>
  <si>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</si>
  <si>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</si>
  <si>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</si>
  <si>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</si>
  <si>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</si>
  <si>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</si>
  <si>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</si>
  <si>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</si>
  <si>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</si>
  <si>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</si>
  <si>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</si>
  <si>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</si>
  <si>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</si>
  <si>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</si>
  <si>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</si>
  <si>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</si>
  <si>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</si>
  <si>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</si>
  <si>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</si>
  <si>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</si>
  <si>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</si>
  <si>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</si>
  <si>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</si>
  <si>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</si>
  <si>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</si>
  <si>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</si>
  <si>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</si>
  <si>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</si>
  <si>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</si>
  <si>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</si>
  <si>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</si>
  <si>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</si>
  <si>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</si>
  <si>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</si>
  <si>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</si>
  <si>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</si>
  <si>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</si>
  <si>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</si>
  <si>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</si>
  <si>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</si>
  <si>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</si>
  <si>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</si>
  <si>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</si>
  <si>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</si>
  <si>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</si>
  <si>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</si>
  <si>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</si>
  <si>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</si>
  <si>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</si>
  <si>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</si>
  <si>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</si>
  <si>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</si>
  <si>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</si>
  <si>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</si>
  <si>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</si>
  <si>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</si>
  <si>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</si>
  <si>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</si>
  <si>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</si>
  <si>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</si>
  <si>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</si>
  <si>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</si>
  <si>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</si>
  <si>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</si>
  <si>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</si>
  <si>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</si>
  <si>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</si>
  <si>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</si>
  <si>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</si>
  <si>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</si>
  <si>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</si>
  <si>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</si>
  <si>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</si>
  <si>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</si>
  <si>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</si>
  <si>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</si>
  <si>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</si>
  <si>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</si>
  <si>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</si>
  <si>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</si>
  <si>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</si>
  <si>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</si>
  <si>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</si>
  <si>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</si>
  <si>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</si>
  <si>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</si>
  <si>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</si>
  <si>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</si>
  <si>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</si>
  <si>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</si>
  <si>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</si>
  <si>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</si>
  <si>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</si>
  <si>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</si>
  <si>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</si>
  <si>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</si>
  <si>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</si>
  <si>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</si>
  <si>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</si>
  <si>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</si>
  <si>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</si>
  <si>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</si>
  <si>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</si>
  <si>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</si>
  <si>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</si>
  <si>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</si>
  <si>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</si>
  <si>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</si>
  <si>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</si>
  <si>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</si>
  <si>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</si>
  <si>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</si>
  <si>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</si>
  <si>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</si>
  <si>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</si>
  <si>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</si>
  <si>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</si>
  <si>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</si>
  <si>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</si>
  <si>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</si>
  <si>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</si>
  <si>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</si>
  <si>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</si>
  <si>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</si>
  <si>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</si>
  <si>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</si>
  <si>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</si>
  <si>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</si>
  <si>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</si>
  <si>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</si>
  <si>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</si>
  <si>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</si>
  <si>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</si>
  <si>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</si>
  <si>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</si>
  <si>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</si>
  <si>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</si>
  <si>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</si>
  <si>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</si>
  <si>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</si>
  <si>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</si>
  <si>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</si>
  <si>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</si>
  <si>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</si>
  <si>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</si>
  <si>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</si>
  <si>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</si>
  <si>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</si>
  <si>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</si>
  <si>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</si>
  <si>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</si>
  <si>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</si>
  <si>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</si>
  <si>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</si>
  <si>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</si>
  <si>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</si>
  <si>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</si>
  <si>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</si>
  <si>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</si>
  <si>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</si>
  <si>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</si>
  <si>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</si>
  <si>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</si>
  <si>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</si>
  <si>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</si>
  <si>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</si>
  <si>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</si>
  <si>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</si>
  <si>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</si>
  <si>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</si>
  <si>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</si>
  <si>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</si>
  <si>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</si>
  <si>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</si>
  <si>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</si>
  <si>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</si>
  <si>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</si>
  <si>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</si>
  <si>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</si>
  <si>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</si>
  <si>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</si>
  <si>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</si>
  <si>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</si>
  <si>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</si>
  <si>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</si>
  <si>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</si>
  <si>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</si>
  <si>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</si>
  <si>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</si>
  <si>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</si>
  <si>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</si>
  <si>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</si>
  <si>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</si>
  <si>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</si>
  <si>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</si>
  <si>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</si>
  <si>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</si>
  <si>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</si>
  <si>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</si>
  <si>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</si>
  <si>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</si>
  <si>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</si>
  <si>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</si>
  <si>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</si>
  <si>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</si>
  <si>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</si>
  <si>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</si>
  <si>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</si>
  <si>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</si>
  <si>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</si>
  <si>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</si>
  <si>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</si>
  <si>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</si>
  <si>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</si>
  <si>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</si>
  <si>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</si>
  <si>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</si>
  <si>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</si>
  <si>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</si>
  <si>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</si>
  <si>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</si>
  <si>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</si>
  <si>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</si>
  <si>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</si>
  <si>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</si>
  <si>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</si>
  <si>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</si>
  <si>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</si>
  <si>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</si>
  <si>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</si>
  <si>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</si>
  <si>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</si>
  <si>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</si>
  <si>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</si>
  <si>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</si>
  <si>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</si>
  <si>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</si>
  <si>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</si>
  <si>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</si>
  <si>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</si>
  <si>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</si>
  <si>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</si>
  <si>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</si>
  <si>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</si>
  <si>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</si>
  <si>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</si>
  <si>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</si>
  <si>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</si>
  <si>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</si>
  <si>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</si>
  <si>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</si>
  <si>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</si>
  <si>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</si>
  <si>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</si>
  <si>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</si>
  <si>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</si>
  <si>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</si>
  <si>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</si>
  <si>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</si>
  <si>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</si>
  <si>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</si>
  <si>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</si>
  <si>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</si>
  <si>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</si>
  <si>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</si>
  <si>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</si>
  <si>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</si>
  <si>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</si>
  <si>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</si>
  <si>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</si>
  <si>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</si>
  <si>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</si>
  <si>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</si>
  <si>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</si>
  <si>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</si>
  <si>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</si>
  <si>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</si>
  <si>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</si>
  <si>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</si>
  <si>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</si>
  <si>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</si>
  <si>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</si>
  <si>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</si>
  <si>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</si>
  <si>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</si>
  <si>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</si>
  <si>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</si>
  <si>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</si>
  <si>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</si>
  <si>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</si>
  <si>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</si>
  <si>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</si>
  <si>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</si>
  <si>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</si>
  <si>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</si>
  <si>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</si>
  <si>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</si>
  <si>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</si>
  <si>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</si>
  <si>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</si>
  <si>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</si>
  <si>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</si>
  <si>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</si>
  <si>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</si>
  <si>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</si>
  <si>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</si>
  <si>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</si>
  <si>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</si>
  <si>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</si>
  <si>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</si>
  <si>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</si>
  <si>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</si>
  <si>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</si>
  <si>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</si>
  <si>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</si>
  <si>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</si>
  <si>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</si>
  <si>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</si>
  <si>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</si>
  <si>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</si>
  <si>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</si>
  <si>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</si>
  <si>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</si>
  <si>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</si>
  <si>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</si>
  <si>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</si>
  <si>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</si>
  <si>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</si>
  <si>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</si>
  <si>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</si>
  <si>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</si>
  <si>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</si>
  <si>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</si>
  <si>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</si>
  <si>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</si>
  <si>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</si>
  <si>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</si>
  <si>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</si>
  <si>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</si>
  <si>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</si>
  <si>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</si>
  <si>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</si>
  <si>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</si>
  <si>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</si>
  <si>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</si>
  <si>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</si>
  <si>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</si>
  <si>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</si>
  <si>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</si>
  <si>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</si>
  <si>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</si>
  <si>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</si>
  <si>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</si>
  <si>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</si>
  <si>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</si>
  <si>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</si>
  <si>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</si>
  <si>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</si>
  <si>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</si>
  <si>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</si>
  <si>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</si>
  <si>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</si>
  <si>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</si>
  <si>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</si>
  <si>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</si>
  <si>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</si>
  <si>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</si>
  <si>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</si>
  <si>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</si>
  <si>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</si>
  <si>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</si>
  <si>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</si>
  <si>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</si>
  <si>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</si>
  <si>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</si>
  <si>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</si>
  <si>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</si>
  <si>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</si>
  <si>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</si>
  <si>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</si>
  <si>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</si>
  <si>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</si>
  <si>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</si>
  <si>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</si>
  <si>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</si>
  <si>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</si>
  <si>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</si>
  <si>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</si>
  <si>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</si>
  <si>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</si>
  <si>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</si>
  <si>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</si>
  <si>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</si>
  <si>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</si>
  <si>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</si>
  <si>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</si>
  <si>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</si>
  <si>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</si>
  <si>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</si>
  <si>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</si>
  <si>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</si>
  <si>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</si>
  <si>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</si>
  <si>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</si>
  <si>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</si>
  <si>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</si>
  <si>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</si>
  <si>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</si>
  <si>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</si>
  <si>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</si>
  <si>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</si>
  <si>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</si>
  <si>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</si>
  <si>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</si>
  <si>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</si>
  <si>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</si>
  <si>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</si>
  <si>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</si>
  <si>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</si>
  <si>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</si>
  <si>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</si>
  <si>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</si>
  <si>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</si>
  <si>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</si>
  <si>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</si>
  <si>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</si>
  <si>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</si>
  <si>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</si>
  <si>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</si>
  <si>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</si>
  <si>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</si>
  <si>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</si>
  <si>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</si>
  <si>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</si>
  <si>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</si>
  <si>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</si>
  <si>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</si>
  <si>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</si>
  <si>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</si>
  <si>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</si>
  <si>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</si>
  <si>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</si>
  <si>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</si>
  <si>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</si>
  <si>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</si>
  <si>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</si>
  <si>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</si>
  <si>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</si>
  <si>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</si>
  <si>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</si>
  <si>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</si>
  <si>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</si>
  <si>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</si>
  <si>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</si>
  <si>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</si>
  <si>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</si>
  <si>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</si>
  <si>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</si>
  <si>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</si>
  <si>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</si>
  <si>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</si>
  <si>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</si>
  <si>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</si>
  <si>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</si>
  <si>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</si>
  <si>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</si>
  <si>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</si>
  <si>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</si>
  <si>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</si>
  <si>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</si>
  <si>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</si>
  <si>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</si>
  <si>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</si>
  <si>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</si>
  <si>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</si>
  <si>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</si>
  <si>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</si>
  <si>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</si>
  <si>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</si>
  <si>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</si>
  <si>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</si>
  <si>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</si>
  <si>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</si>
  <si>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</si>
  <si>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</si>
  <si>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</si>
  <si>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</si>
  <si>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</si>
  <si>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</si>
  <si>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</si>
  <si>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</si>
  <si>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</si>
  <si>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</si>
  <si>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</si>
  <si>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</si>
  <si>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</si>
  <si>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</si>
  <si>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</si>
  <si>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</si>
  <si>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</si>
  <si>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</si>
  <si>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</si>
  <si>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</si>
  <si>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</si>
  <si>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</si>
  <si>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</si>
  <si>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</si>
  <si>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</si>
  <si>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</si>
  <si>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</si>
  <si>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</si>
  <si>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</si>
  <si>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</si>
  <si>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</si>
  <si>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</si>
  <si>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</si>
  <si>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</si>
  <si>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</si>
  <si>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</si>
  <si>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</si>
  <si>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</si>
  <si>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</si>
  <si>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</si>
  <si>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</si>
  <si>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</si>
  <si>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</si>
  <si>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</si>
  <si>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</si>
  <si>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</si>
  <si>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</si>
  <si>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</si>
  <si>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</si>
  <si>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</si>
  <si>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</si>
  <si>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</si>
  <si>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</si>
  <si>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</si>
  <si>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</si>
  <si>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</si>
  <si>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</si>
  <si>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</si>
  <si>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</si>
  <si>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</si>
  <si>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</si>
  <si>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</si>
  <si>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</si>
  <si>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</si>
  <si>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</si>
  <si>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</si>
  <si>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</si>
  <si>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</si>
  <si>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</si>
  <si>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</si>
  <si>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</si>
  <si>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</si>
  <si>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</si>
  <si>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</si>
  <si>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</si>
  <si>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</si>
  <si>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</si>
  <si>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</si>
  <si>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</si>
  <si>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</si>
  <si>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</si>
  <si>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</si>
  <si>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</si>
  <si>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</si>
  <si>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</si>
  <si>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</si>
  <si>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</si>
  <si>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</si>
  <si>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</si>
  <si>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</si>
  <si>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</si>
  <si>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</si>
  <si>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</si>
  <si>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</si>
  <si>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</si>
  <si>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</si>
  <si>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</si>
  <si>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</si>
  <si>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</si>
  <si>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</si>
  <si>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</si>
  <si>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</si>
  <si>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</si>
  <si>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</si>
  <si>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</si>
  <si>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</si>
  <si>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</si>
  <si>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</si>
  <si>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</si>
  <si>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</si>
  <si>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</si>
  <si>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</si>
  <si>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</si>
  <si>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</si>
  <si>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</si>
  <si>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</si>
  <si>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</si>
  <si>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</si>
  <si>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</si>
  <si>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</si>
  <si>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</si>
  <si>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</si>
  <si>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</si>
  <si>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</si>
  <si>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</si>
  <si>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</si>
  <si>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</si>
  <si>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</si>
  <si>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</si>
  <si>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</si>
  <si>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</si>
  <si>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</si>
  <si>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</si>
  <si>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</si>
  <si>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</si>
  <si>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</si>
  <si>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</si>
  <si>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</si>
  <si>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</si>
  <si>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</si>
  <si>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</si>
  <si>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</si>
  <si>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</si>
  <si>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</si>
  <si>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</si>
  <si>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</si>
  <si>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</si>
  <si>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</si>
  <si>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</si>
  <si>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</si>
  <si>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</si>
  <si>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</si>
  <si>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</si>
  <si>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</si>
  <si>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</si>
  <si>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</si>
  <si>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</si>
  <si>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</si>
  <si>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</si>
  <si>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</si>
  <si>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</si>
  <si>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</si>
  <si>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</si>
  <si>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</si>
  <si>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</si>
  <si>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</si>
  <si>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</si>
  <si>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</si>
  <si>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</si>
  <si>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</si>
  <si>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</si>
  <si>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</si>
  <si>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</si>
  <si>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</si>
  <si>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</si>
  <si>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</si>
  <si>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</si>
  <si>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</si>
  <si>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</si>
  <si>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</si>
  <si>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</si>
  <si>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</si>
  <si>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</si>
  <si>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</si>
  <si>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</si>
  <si>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</si>
  <si>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</si>
  <si>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</si>
  <si>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</si>
  <si>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</si>
  <si>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</si>
  <si>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</si>
  <si>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</si>
  <si>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</si>
  <si>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</si>
  <si>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</si>
  <si>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</si>
  <si>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</si>
  <si>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</si>
  <si>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</si>
  <si>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</si>
  <si>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</si>
  <si>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</si>
  <si>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</si>
  <si>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</si>
  <si>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</si>
  <si>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</si>
  <si>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</si>
  <si>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</si>
  <si>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</si>
  <si>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</si>
  <si>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</si>
  <si>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</si>
  <si>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</si>
  <si>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</si>
  <si>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</si>
  <si>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</si>
  <si>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</si>
  <si>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</si>
  <si>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</si>
  <si>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</si>
  <si>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</si>
  <si>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</si>
  <si>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</si>
  <si>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</si>
  <si>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</si>
  <si>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</si>
  <si>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</si>
  <si>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</si>
  <si>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</si>
  <si>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</si>
  <si>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</si>
  <si>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</si>
  <si>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</si>
  <si>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</si>
  <si>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</si>
  <si>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</si>
  <si>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</si>
  <si>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</si>
  <si>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</si>
  <si>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</si>
  <si>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</si>
  <si>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</si>
  <si>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</si>
  <si>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</si>
  <si>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</si>
  <si>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</si>
  <si>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</si>
  <si>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</si>
  <si>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</si>
  <si>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</si>
  <si>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</si>
  <si>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</si>
  <si>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</si>
  <si>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</si>
  <si>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</si>
  <si>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</si>
  <si>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</si>
  <si>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</si>
  <si>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</si>
  <si>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</si>
  <si>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</si>
  <si>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</si>
  <si>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</si>
  <si>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</si>
  <si>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</si>
  <si>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</si>
  <si>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</si>
  <si>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</si>
  <si>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</si>
  <si>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</si>
  <si>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</si>
  <si>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</si>
  <si>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</si>
  <si>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</si>
  <si>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</si>
  <si>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</si>
  <si>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</si>
  <si>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</si>
  <si>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</si>
  <si>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</si>
  <si>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</si>
  <si>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</si>
  <si>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</si>
  <si>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</si>
  <si>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</si>
  <si>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</si>
  <si>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</si>
  <si>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</si>
  <si>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</si>
  <si>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</si>
  <si>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</si>
  <si>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</si>
  <si>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</si>
  <si>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</si>
  <si>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</si>
  <si>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</si>
  <si>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</si>
  <si>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</si>
  <si>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</si>
  <si>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</si>
  <si>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</si>
  <si>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</si>
  <si>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</si>
  <si>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</si>
  <si>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</si>
  <si>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</si>
  <si>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</si>
  <si>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</si>
  <si>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</si>
  <si>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</si>
  <si>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</si>
  <si>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</si>
  <si>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</si>
  <si>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</si>
  <si>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</si>
  <si>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</si>
  <si>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</si>
  <si>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</si>
  <si>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</si>
  <si>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</si>
  <si>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</si>
  <si>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</si>
  <si>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</si>
  <si>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</si>
  <si>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</si>
  <si>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</si>
  <si>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</si>
  <si>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</si>
  <si>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</si>
  <si>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</si>
  <si>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</si>
  <si>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</si>
  <si>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</si>
  <si>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</si>
  <si>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</si>
  <si>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</si>
  <si>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</si>
  <si>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</si>
  <si>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</si>
  <si>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</si>
  <si>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</si>
  <si>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</si>
  <si>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</si>
  <si>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</si>
  <si>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</si>
  <si>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</si>
  <si>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</si>
  <si>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</si>
  <si>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</si>
  <si>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</si>
  <si>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</si>
  <si>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</si>
  <si>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</si>
  <si>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</si>
  <si>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</si>
  <si>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</si>
  <si>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</si>
  <si>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</si>
  <si>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</si>
  <si>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</si>
  <si>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</si>
  <si>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</si>
  <si>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</si>
  <si>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</si>
  <si>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</si>
  <si>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</si>
  <si>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</si>
  <si>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</si>
  <si>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</si>
  <si>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</si>
  <si>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</si>
  <si>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</si>
  <si>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</si>
  <si>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</si>
  <si>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</si>
  <si>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</si>
  <si>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</si>
  <si>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</si>
  <si>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</si>
  <si>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</si>
  <si>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</si>
  <si>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</si>
  <si>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</si>
  <si>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</si>
  <si>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</si>
  <si>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</si>
  <si>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</si>
  <si>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</si>
  <si>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</si>
  <si>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</si>
  <si>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</si>
  <si>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</si>
  <si>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</si>
  <si>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</si>
  <si>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</si>
  <si>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</si>
  <si>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</si>
  <si>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</si>
  <si>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</si>
  <si>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</si>
  <si>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</si>
  <si>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</si>
  <si>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</si>
  <si>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</si>
  <si>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</si>
  <si>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</si>
  <si>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</si>
  <si>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</si>
  <si>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</si>
  <si>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</si>
  <si>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</si>
  <si>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</si>
  <si>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</si>
  <si>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</si>
  <si>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</si>
  <si>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</si>
  <si>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</si>
  <si>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</si>
  <si>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</si>
  <si>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</si>
  <si>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</si>
  <si>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</si>
  <si>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</si>
  <si>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</si>
  <si>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</si>
  <si>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</si>
  <si>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</si>
  <si>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</si>
  <si>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</si>
  <si>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</si>
  <si>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</si>
  <si>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</si>
  <si>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</si>
  <si>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</si>
  <si>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</si>
  <si>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</si>
  <si>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</si>
  <si>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</si>
  <si>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</si>
  <si>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</si>
  <si>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</si>
  <si>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</si>
  <si>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</si>
  <si>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</si>
  <si>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</si>
  <si>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</si>
  <si>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</si>
  <si>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</si>
  <si>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</si>
  <si>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</si>
  <si>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</si>
  <si>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</si>
  <si>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</si>
  <si>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</si>
  <si>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</si>
  <si>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</si>
  <si>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</si>
  <si>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</si>
  <si>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</si>
  <si>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</si>
  <si>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</si>
  <si>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</si>
  <si>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</si>
  <si>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</si>
  <si>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</si>
  <si>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</si>
  <si>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</si>
  <si>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</si>
  <si>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</si>
  <si>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</si>
  <si>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</si>
  <si>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</si>
  <si>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</si>
  <si>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</si>
  <si>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</si>
  <si>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</si>
  <si>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</si>
  <si>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</si>
  <si>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</si>
  <si>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</si>
  <si>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</si>
  <si>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</si>
  <si>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</si>
  <si>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</si>
  <si>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</si>
  <si>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</si>
  <si>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</si>
  <si>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</si>
  <si>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</si>
  <si>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</si>
  <si>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</si>
  <si>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</si>
  <si>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</si>
  <si>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</si>
  <si>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</si>
  <si>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</si>
  <si>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</si>
  <si>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</si>
  <si>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</si>
  <si>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</si>
  <si>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</si>
  <si>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</si>
  <si>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</si>
  <si>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</si>
  <si>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</si>
  <si>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</si>
  <si>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</si>
  <si>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</si>
  <si>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</si>
  <si>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</si>
  <si>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</si>
  <si>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</si>
  <si>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</si>
  <si>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</si>
  <si>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</si>
  <si>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</si>
  <si>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</si>
  <si>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</si>
  <si>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</si>
  <si>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</si>
  <si>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</si>
  <si>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</si>
  <si>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</si>
  <si>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</si>
  <si>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</si>
  <si>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</si>
  <si>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</si>
  <si>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</si>
  <si>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</si>
  <si>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</si>
  <si>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</si>
  <si>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</si>
  <si>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</si>
  <si>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</si>
  <si>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</si>
  <si>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</si>
  <si>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</si>
  <si>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</si>
  <si>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</si>
  <si>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</si>
  <si>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</si>
  <si>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</si>
  <si>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</si>
  <si>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</si>
  <si>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</si>
  <si>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</si>
  <si>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</si>
  <si>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</si>
  <si>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</si>
  <si>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</si>
  <si>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</si>
  <si>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</si>
  <si>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</si>
  <si>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</si>
  <si>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</si>
  <si>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</si>
  <si>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</si>
  <si>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</si>
  <si>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</si>
  <si>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</si>
  <si>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</si>
  <si>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</si>
  <si>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</si>
  <si>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</si>
  <si>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</si>
  <si>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</si>
  <si>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</si>
  <si>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</si>
  <si>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</si>
  <si>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</si>
  <si>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</si>
  <si>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</si>
  <si>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</si>
  <si>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</si>
  <si>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</si>
  <si>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</si>
  <si>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</si>
  <si>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</si>
  <si>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</si>
  <si>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</si>
  <si>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</si>
  <si>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</si>
  <si>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</si>
  <si>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</si>
  <si>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</si>
  <si>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</si>
  <si>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</si>
  <si>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</si>
  <si>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</si>
  <si>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</si>
  <si>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</si>
  <si>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</si>
  <si>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</si>
  <si>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</si>
  <si>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</si>
  <si>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</si>
  <si>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</si>
  <si>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</si>
  <si>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</si>
  <si>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</si>
  <si>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</si>
  <si>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</si>
  <si>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</si>
  <si>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</si>
  <si>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</si>
  <si>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</si>
  <si>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</si>
  <si>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</si>
  <si>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</si>
  <si>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</si>
  <si>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</si>
  <si>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</si>
  <si>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</si>
  <si>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</si>
  <si>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</si>
  <si>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</si>
  <si>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</si>
  <si>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</si>
  <si>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</si>
  <si>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</si>
  <si>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</si>
  <si>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</si>
  <si>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</si>
  <si>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</si>
  <si>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</si>
  <si>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</si>
  <si>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</si>
  <si>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</si>
  <si>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</si>
  <si>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</si>
  <si>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</si>
  <si>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</si>
  <si>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</si>
  <si>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</si>
  <si>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</si>
  <si>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</si>
  <si>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</si>
  <si>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</si>
  <si>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</si>
  <si>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</si>
  <si>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</si>
  <si>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</si>
  <si>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</si>
  <si>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</si>
  <si>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</si>
  <si>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</si>
  <si>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</si>
  <si>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</si>
  <si>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</si>
  <si>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</si>
  <si>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</si>
  <si>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</si>
  <si>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</si>
  <si>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</si>
  <si>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</si>
  <si>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</si>
  <si>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</si>
  <si>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</si>
  <si>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</si>
  <si>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</si>
  <si>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</si>
  <si>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</si>
  <si>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</si>
  <si>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</si>
  <si>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</si>
  <si>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</si>
  <si>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</si>
  <si>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</si>
  <si>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</si>
  <si>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</si>
  <si>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</si>
  <si>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</si>
  <si>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</si>
  <si>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</si>
  <si>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</si>
  <si>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</si>
  <si>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</si>
  <si>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</si>
  <si>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</si>
  <si>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</si>
  <si>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</si>
  <si>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</si>
  <si>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</si>
  <si>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</si>
  <si>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</si>
  <si>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</si>
  <si>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</si>
  <si>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</si>
  <si>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</si>
  <si>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</si>
  <si>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</si>
  <si>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</si>
  <si>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</si>
  <si>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</si>
  <si>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</si>
  <si>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</si>
  <si>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</si>
  <si>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</si>
  <si>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</si>
  <si>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</si>
  <si>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</si>
  <si>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</si>
  <si>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</si>
  <si>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</si>
  <si>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</si>
  <si>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</si>
  <si>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</si>
  <si>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</si>
  <si>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</si>
  <si>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</si>
  <si>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</si>
  <si>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</si>
  <si>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</si>
  <si>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</si>
  <si>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</si>
  <si>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</si>
  <si>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</si>
  <si>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</si>
  <si>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</si>
  <si>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</si>
  <si>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</si>
  <si>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</si>
  <si>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</si>
  <si>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</si>
  <si>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</si>
  <si>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</si>
  <si>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</si>
  <si>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</si>
  <si>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</si>
  <si>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</si>
  <si>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</si>
  <si>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</si>
  <si>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</si>
  <si>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</si>
  <si>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</si>
  <si>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</si>
  <si>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</si>
  <si>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</si>
  <si>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</si>
  <si>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</si>
  <si>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</si>
  <si>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</si>
  <si>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</si>
  <si>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</si>
  <si>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</si>
  <si>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</si>
  <si>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</si>
  <si>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</si>
  <si>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</si>
  <si>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</si>
  <si>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</si>
  <si>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</si>
  <si>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</si>
  <si>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</si>
  <si>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</si>
  <si>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</si>
  <si>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</si>
  <si>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</si>
  <si>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</si>
  <si>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</si>
  <si>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</si>
  <si>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</si>
  <si>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</si>
  <si>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</si>
  <si>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</si>
  <si>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</si>
  <si>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</si>
  <si>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</si>
  <si>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</si>
  <si>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</si>
  <si>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</si>
  <si>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</si>
  <si>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</si>
  <si>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</si>
  <si>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</si>
  <si>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</si>
  <si>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</si>
  <si>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</si>
  <si>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</si>
  <si>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</si>
  <si>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</si>
  <si>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</si>
  <si>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</si>
  <si>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</si>
  <si>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</si>
  <si>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</si>
  <si>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</si>
  <si>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</si>
  <si>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</si>
  <si>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</si>
  <si>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</si>
  <si>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</si>
  <si>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</si>
  <si>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</si>
  <si>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</si>
  <si>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</si>
  <si>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</si>
  <si>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</si>
  <si>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</si>
  <si>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</si>
  <si>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</si>
  <si>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</si>
  <si>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</si>
  <si>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</si>
  <si>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</si>
  <si>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</si>
  <si>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</si>
  <si>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</si>
  <si>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</si>
  <si>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</si>
  <si>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</si>
  <si>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</si>
  <si>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</si>
  <si>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</si>
  <si>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</si>
  <si>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</si>
  <si>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</si>
  <si>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</si>
  <si>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</si>
  <si>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</si>
  <si>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</si>
  <si>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</si>
  <si>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</si>
  <si>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</si>
  <si>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</si>
  <si>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</si>
  <si>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</si>
  <si>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</si>
  <si>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</si>
  <si>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</si>
  <si>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</si>
  <si>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</si>
  <si>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</si>
  <si>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</si>
  <si>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</si>
  <si>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</si>
  <si>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</si>
  <si>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</si>
  <si>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</si>
  <si>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</si>
  <si>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</si>
  <si>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</si>
  <si>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</si>
  <si>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</si>
  <si>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</si>
  <si>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</si>
  <si>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</si>
  <si>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</si>
  <si>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</si>
  <si>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</si>
  <si>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</si>
  <si>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</si>
  <si>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</si>
  <si>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</si>
  <si>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</si>
  <si>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</si>
  <si>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</si>
  <si>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</si>
  <si>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</si>
  <si>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</si>
  <si>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</si>
  <si>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</si>
  <si>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</si>
  <si>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</si>
  <si>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</si>
  <si>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</si>
  <si>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</si>
  <si>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</si>
  <si>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</si>
  <si>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</si>
  <si>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</si>
  <si>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</si>
  <si>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</si>
  <si>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</si>
  <si>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</si>
  <si>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</si>
  <si>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</si>
  <si>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</si>
  <si>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</si>
  <si>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</si>
  <si>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</si>
  <si>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</si>
  <si>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</si>
  <si>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</si>
  <si>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</si>
  <si>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</si>
  <si>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</si>
  <si>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</si>
  <si>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</si>
  <si>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</si>
  <si>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</si>
  <si>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</si>
  <si>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</si>
  <si>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</si>
  <si>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</si>
  <si>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</si>
  <si>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</si>
  <si>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</si>
  <si>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</si>
  <si>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</si>
  <si>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</si>
  <si>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</si>
  <si>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</si>
  <si>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</si>
  <si>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</si>
  <si>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</si>
  <si>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</si>
  <si>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</si>
  <si>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</si>
  <si>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</si>
  <si>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</si>
  <si>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</si>
  <si>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</si>
  <si>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</si>
  <si>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</si>
  <si>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</si>
  <si>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</si>
  <si>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</si>
  <si>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</si>
  <si>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</si>
  <si>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</si>
  <si>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</si>
  <si>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</si>
  <si>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</si>
  <si>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</si>
  <si>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</si>
  <si>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</si>
  <si>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</si>
  <si>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</si>
  <si>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</si>
  <si>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</si>
  <si>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</si>
  <si>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</si>
  <si>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</si>
  <si>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</si>
  <si>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</si>
  <si>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</si>
  <si>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</si>
  <si>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</si>
  <si>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</si>
  <si>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</si>
  <si>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</si>
  <si>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</si>
  <si>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</si>
  <si>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</si>
  <si>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</si>
  <si>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</si>
  <si>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</si>
  <si>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</si>
  <si>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</si>
  <si>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</si>
  <si>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</si>
  <si>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</si>
  <si>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</si>
  <si>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</si>
  <si>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</si>
  <si>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</si>
  <si>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</si>
  <si>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</si>
  <si>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</si>
  <si>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</si>
  <si>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</si>
  <si>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</si>
  <si>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</si>
  <si>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</si>
  <si>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</si>
  <si>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</si>
  <si>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</si>
  <si>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</si>
  <si>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</si>
  <si>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</si>
  <si>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</si>
  <si>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</si>
  <si>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</si>
  <si>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</si>
  <si>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</si>
  <si>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</si>
  <si>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</si>
  <si>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</si>
  <si>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</si>
  <si>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</si>
  <si>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</si>
  <si>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</si>
  <si>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</si>
  <si>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</si>
  <si>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</si>
  <si>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</si>
  <si>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</si>
  <si>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</si>
  <si>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</si>
  <si>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</si>
  <si>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</si>
  <si>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</si>
  <si>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</si>
  <si>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</si>
  <si>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</si>
  <si>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</si>
  <si>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</si>
  <si>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</si>
  <si>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</si>
  <si>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</si>
  <si>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</si>
  <si>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</si>
  <si>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</si>
  <si>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</si>
  <si>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</si>
  <si>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</si>
  <si>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</si>
  <si>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</si>
  <si>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</si>
  <si>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</si>
  <si>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</si>
  <si>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</si>
  <si>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</si>
  <si>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</si>
  <si>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</si>
  <si>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</si>
  <si>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</si>
  <si>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</si>
  <si>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</si>
  <si>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</si>
  <si>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</si>
  <si>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</si>
  <si>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</si>
  <si>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</si>
  <si>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</si>
  <si>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</si>
  <si>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</si>
  <si>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</si>
  <si>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</si>
  <si>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</si>
  <si>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</si>
  <si>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</si>
  <si>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</si>
  <si>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</si>
  <si>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</si>
  <si>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</si>
  <si>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</si>
  <si>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</si>
  <si>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</si>
  <si>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</si>
  <si>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</si>
  <si>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</si>
  <si>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</si>
  <si>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</si>
  <si>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</si>
  <si>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</si>
  <si>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</si>
  <si>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</si>
  <si>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</si>
  <si>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</si>
  <si>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</si>
  <si>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</si>
  <si>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</si>
  <si>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</si>
  <si>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</si>
  <si>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</si>
  <si>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</si>
  <si>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</si>
  <si>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</si>
  <si>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</si>
  <si>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</si>
  <si>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</si>
  <si>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</si>
  <si>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</si>
  <si>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</si>
  <si>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</si>
  <si>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</si>
  <si>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</si>
  <si>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</si>
  <si>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</si>
  <si>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</si>
  <si>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</si>
  <si>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</si>
  <si>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</si>
  <si>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</si>
  <si>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</si>
  <si>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</si>
  <si>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</si>
  <si>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</si>
  <si>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</si>
  <si>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</si>
  <si>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</si>
  <si>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</si>
  <si>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</si>
  <si>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</si>
  <si>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</si>
  <si>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</si>
  <si>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</si>
  <si>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</si>
  <si>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</si>
  <si>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</si>
  <si>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</si>
  <si>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</si>
  <si>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</si>
  <si>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</si>
  <si>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</si>
  <si>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</si>
  <si>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</si>
  <si>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</si>
  <si>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</si>
  <si>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</si>
  <si>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</si>
  <si>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</si>
  <si>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</si>
  <si>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</si>
  <si>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</si>
  <si>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</si>
  <si>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</si>
  <si>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</si>
  <si>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</si>
  <si>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</si>
  <si>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</si>
  <si>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</si>
  <si>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</si>
  <si>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</si>
  <si>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</si>
  <si>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</si>
  <si>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</si>
  <si>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</si>
  <si>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</si>
  <si>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</si>
  <si>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</si>
  <si>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</si>
  <si>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</si>
  <si>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</si>
  <si>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</si>
  <si>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</si>
  <si>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</si>
  <si>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</si>
  <si>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</si>
  <si>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</si>
  <si>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</si>
  <si>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</si>
  <si>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</si>
  <si>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</si>
  <si>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</si>
  <si>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</si>
  <si>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</si>
  <si>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</si>
  <si>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</si>
  <si>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</si>
  <si>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</si>
  <si>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</si>
  <si>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</si>
  <si>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</si>
  <si>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</si>
  <si>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</si>
  <si>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</si>
  <si>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</si>
  <si>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</si>
  <si>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</si>
  <si>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</si>
  <si>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</si>
  <si>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</si>
  <si>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</si>
  <si>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</si>
  <si>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</si>
  <si>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</si>
  <si>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</si>
  <si>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</si>
  <si>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</si>
  <si>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</si>
  <si>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</si>
  <si>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</si>
  <si>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</si>
  <si>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</si>
  <si>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</si>
  <si>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</si>
  <si>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</si>
  <si>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</si>
  <si>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</si>
  <si>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</si>
  <si>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</si>
  <si>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</si>
  <si>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</si>
  <si>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</si>
  <si>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</si>
  <si>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</si>
  <si>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</si>
  <si>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</si>
  <si>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</si>
  <si>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</si>
  <si>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</si>
  <si>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</si>
  <si>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</si>
  <si>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</si>
  <si>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</si>
  <si>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</si>
  <si>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</si>
  <si>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</si>
  <si>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</si>
  <si>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</si>
  <si>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</si>
  <si>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</si>
  <si>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</si>
  <si>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</si>
  <si>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</si>
  <si>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</si>
  <si>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</si>
  <si>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</si>
  <si>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</si>
  <si>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</si>
  <si>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</si>
  <si>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</si>
  <si>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</si>
  <si>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</si>
  <si>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</si>
  <si>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</si>
  <si>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</si>
  <si>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</si>
  <si>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</si>
  <si>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</si>
  <si>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</si>
  <si>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</si>
  <si>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</si>
  <si>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</si>
  <si>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</si>
  <si>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</si>
  <si>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</si>
  <si>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</si>
  <si>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</si>
  <si>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</si>
  <si>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</si>
  <si>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</si>
  <si>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</si>
  <si>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</si>
  <si>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</si>
  <si>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</si>
  <si>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</si>
  <si>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</si>
  <si>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</si>
  <si>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</si>
  <si>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</si>
  <si>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</si>
  <si>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</si>
  <si>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</si>
  <si>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</si>
  <si>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</si>
  <si>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</si>
  <si>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</si>
  <si>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</si>
  <si>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</si>
  <si>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</si>
  <si>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</si>
  <si>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</si>
  <si>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</si>
  <si>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</si>
  <si>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</si>
  <si>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</si>
  <si>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</si>
  <si>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</si>
  <si>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</si>
  <si>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</si>
  <si>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</si>
  <si>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</si>
  <si>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</si>
  <si>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</si>
  <si>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</si>
  <si>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</si>
  <si>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</si>
  <si>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</si>
  <si>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</si>
  <si>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</si>
  <si>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</si>
  <si>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</si>
  <si>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</si>
  <si>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</si>
  <si>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</si>
  <si>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</si>
  <si>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</si>
  <si>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</si>
  <si>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</si>
  <si>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</si>
  <si>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</si>
  <si>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</si>
  <si>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</si>
  <si>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</si>
  <si>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</si>
  <si>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</si>
  <si>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</si>
  <si>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</si>
  <si>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</si>
  <si>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</si>
  <si>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</si>
  <si>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</si>
  <si>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</si>
  <si>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</si>
  <si>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</si>
  <si>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</si>
  <si>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</si>
  <si>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</si>
  <si>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</si>
  <si>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</si>
  <si>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</si>
  <si>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</si>
  <si>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</si>
  <si>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</si>
  <si>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</si>
  <si>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</si>
  <si>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</si>
  <si>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</si>
  <si>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</si>
  <si>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</si>
  <si>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</si>
  <si>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</si>
  <si>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</si>
  <si>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</si>
  <si>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</si>
  <si>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</si>
  <si>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</si>
  <si>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</si>
  <si>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</si>
  <si>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</si>
  <si>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</si>
  <si>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</si>
  <si>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</si>
  <si>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</si>
  <si>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</si>
  <si>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</si>
  <si>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</si>
  <si>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</si>
  <si>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</si>
  <si>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</si>
  <si>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</si>
  <si>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</si>
  <si>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</si>
  <si>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</si>
  <si>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</si>
  <si>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</si>
  <si>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</si>
  <si>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</si>
  <si>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</si>
  <si>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</si>
  <si>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</si>
  <si>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</si>
  <si>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</si>
  <si>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</si>
  <si>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</si>
  <si>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</si>
  <si>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</si>
  <si>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</si>
  <si>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</si>
  <si>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</si>
  <si>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</si>
  <si>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</si>
  <si>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</si>
  <si>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</si>
  <si>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</si>
  <si>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</si>
  <si>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</si>
  <si>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</si>
  <si>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</si>
  <si>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</si>
  <si>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</si>
  <si>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</si>
  <si>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</si>
  <si>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</si>
  <si>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</si>
  <si>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</si>
  <si>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</si>
  <si>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</si>
  <si>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</si>
  <si>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</si>
  <si>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</si>
  <si>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</si>
  <si>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</si>
  <si>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</si>
  <si>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</si>
  <si>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</si>
  <si>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</si>
  <si>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</si>
  <si>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</si>
  <si>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</si>
  <si>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</si>
  <si>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</si>
  <si>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</si>
  <si>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</si>
  <si>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</si>
  <si>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</si>
  <si>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</si>
  <si>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</si>
  <si>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</si>
  <si>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</si>
  <si>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</si>
  <si>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</si>
  <si>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</si>
  <si>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</si>
  <si>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</si>
  <si>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</si>
  <si>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</si>
  <si>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</si>
  <si>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</si>
  <si>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</si>
  <si>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</si>
  <si>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</si>
  <si>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</si>
  <si>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</si>
  <si>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</si>
  <si>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</si>
  <si>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</si>
  <si>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</si>
  <si>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</si>
  <si>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</si>
  <si>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</si>
  <si>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</si>
  <si>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</si>
  <si>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</si>
  <si>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</si>
  <si>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</si>
  <si>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</si>
  <si>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</si>
  <si>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</si>
  <si>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</si>
  <si>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</si>
  <si>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</si>
  <si>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</si>
  <si>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</si>
  <si>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</si>
  <si>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</si>
  <si>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</si>
  <si>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</si>
  <si>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</si>
  <si>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</si>
  <si>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</si>
  <si>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</si>
  <si>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</si>
  <si>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</si>
  <si>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</si>
  <si>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</si>
  <si>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</si>
  <si>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</si>
  <si>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</si>
  <si>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</si>
  <si>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</si>
  <si>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</si>
  <si>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</si>
  <si>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</si>
  <si>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</si>
  <si>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</si>
  <si>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</si>
  <si>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</si>
  <si>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</si>
  <si>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</si>
  <si>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</si>
  <si>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</si>
  <si>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</si>
  <si>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</si>
  <si>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</si>
  <si>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</si>
  <si>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</si>
  <si>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</si>
  <si>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</si>
  <si>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</si>
  <si>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</si>
  <si>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</si>
  <si>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</si>
  <si>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</si>
  <si>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</si>
  <si>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</si>
  <si>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</si>
  <si>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</si>
  <si>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</si>
  <si>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</si>
  <si>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</si>
  <si>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</si>
  <si>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</si>
  <si>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</si>
  <si>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</si>
  <si>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</si>
  <si>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</si>
  <si>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</si>
  <si>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</si>
  <si>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</si>
  <si>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</si>
  <si>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</si>
  <si>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</si>
  <si>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</si>
  <si>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</si>
  <si>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</si>
  <si>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</si>
  <si>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</si>
  <si>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</si>
  <si>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</si>
  <si>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</si>
  <si>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</si>
  <si>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</si>
  <si>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</si>
  <si>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</si>
  <si>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</si>
  <si>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</si>
  <si>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</si>
  <si>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</si>
  <si>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</si>
  <si>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</si>
  <si>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</si>
  <si>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</si>
  <si>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</si>
  <si>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</si>
  <si>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</si>
  <si>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</si>
  <si>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</si>
  <si>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</si>
  <si>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</si>
  <si>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</si>
  <si>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</si>
  <si>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</si>
  <si>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</si>
  <si>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</si>
  <si>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</si>
  <si>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</si>
  <si>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</si>
  <si>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</si>
  <si>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</si>
  <si>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</si>
  <si>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</si>
  <si>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</si>
  <si>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</si>
  <si>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</si>
  <si>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</si>
  <si>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</si>
  <si>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</si>
  <si>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</si>
  <si>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</si>
  <si>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</si>
  <si>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</si>
  <si>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</si>
  <si>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</si>
  <si>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</si>
  <si>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</si>
  <si>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</si>
  <si>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</si>
  <si>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</si>
  <si>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</si>
  <si>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</si>
  <si>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</si>
  <si>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</si>
  <si>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</si>
  <si>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</si>
  <si>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</si>
  <si>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</si>
  <si>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</si>
  <si>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</si>
  <si>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</si>
  <si>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</si>
  <si>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</si>
  <si>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</si>
  <si>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</si>
  <si>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</si>
  <si>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</si>
  <si>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</si>
  <si>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</si>
  <si>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</si>
  <si>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</si>
  <si>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</si>
  <si>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</si>
  <si>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</si>
  <si>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</si>
  <si>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</si>
  <si>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</si>
  <si>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</si>
  <si>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</si>
  <si>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</si>
  <si>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</si>
  <si>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</si>
  <si>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</si>
  <si>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</si>
  <si>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</si>
  <si>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</si>
  <si>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</si>
  <si>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</si>
  <si>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</si>
  <si>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</si>
  <si>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</si>
  <si>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</si>
  <si>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</si>
  <si>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</si>
  <si>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</si>
  <si>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</si>
  <si>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</si>
  <si>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</si>
  <si>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</si>
  <si>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</si>
  <si>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</si>
  <si>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</si>
  <si>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</si>
  <si>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</si>
  <si>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</si>
  <si>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</si>
  <si>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</si>
  <si>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</si>
  <si>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</si>
  <si>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</si>
  <si>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</si>
  <si>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</si>
  <si>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</si>
  <si>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</si>
  <si>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</si>
  <si>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</si>
  <si>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</si>
  <si>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</si>
  <si>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</si>
  <si>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</si>
  <si>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</si>
  <si>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</si>
  <si>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</si>
  <si>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</si>
  <si>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</si>
  <si>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</si>
  <si>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</si>
  <si>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</si>
  <si>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</si>
  <si>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</si>
  <si>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</si>
  <si>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</si>
  <si>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</si>
  <si>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</si>
  <si>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</si>
  <si>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</si>
  <si>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</si>
  <si>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</si>
  <si>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</si>
  <si>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</si>
  <si>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</si>
  <si>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</si>
  <si>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</si>
  <si>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</si>
  <si>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</si>
  <si>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</si>
  <si>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</si>
  <si>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</si>
  <si>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</si>
  <si>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</si>
  <si>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</si>
  <si>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</si>
  <si>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</si>
  <si>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</si>
  <si>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</si>
  <si>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</si>
  <si>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</si>
  <si>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</si>
  <si>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</si>
  <si>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</si>
  <si>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</si>
  <si>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</si>
  <si>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</si>
  <si>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</si>
  <si>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</si>
  <si>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</si>
  <si>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</si>
  <si>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</si>
  <si>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</si>
  <si>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</si>
  <si>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</si>
  <si>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</si>
  <si>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</si>
  <si>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</si>
  <si>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</si>
  <si>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</si>
  <si>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</si>
  <si>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</si>
  <si>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</si>
  <si>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</si>
  <si>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</si>
  <si>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</si>
  <si>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</si>
  <si>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</si>
  <si>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</si>
  <si>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</si>
  <si>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</si>
  <si>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</si>
  <si>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</si>
  <si>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</si>
  <si>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</si>
  <si>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</si>
  <si>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</si>
  <si>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</si>
  <si>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</si>
  <si>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</si>
  <si>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</si>
  <si>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</si>
  <si>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</si>
  <si>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</si>
  <si>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</si>
  <si>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</si>
  <si>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</si>
  <si>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</si>
  <si>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</si>
  <si>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</si>
  <si>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</si>
  <si>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</si>
  <si>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</si>
  <si>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</si>
  <si>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</si>
  <si>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</si>
  <si>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</si>
  <si>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</si>
  <si>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</si>
  <si>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</si>
  <si>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</si>
  <si>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</si>
  <si>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</si>
  <si>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</si>
  <si>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</si>
  <si>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</si>
  <si>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</si>
  <si>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</si>
  <si>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</si>
  <si>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</si>
  <si>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</si>
  <si>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</si>
  <si>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</si>
  <si>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</si>
  <si>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</si>
  <si>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</si>
  <si>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</si>
  <si>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</si>
  <si>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</si>
  <si>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</si>
  <si>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</si>
  <si>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</si>
  <si>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</si>
  <si>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</si>
  <si>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</si>
  <si>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</si>
  <si>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</si>
  <si>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</si>
  <si>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</si>
  <si>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</si>
  <si>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</si>
  <si>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</si>
  <si>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</si>
  <si>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</si>
  <si>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</si>
  <si>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</si>
  <si>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</si>
  <si>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</si>
  <si>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</si>
  <si>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</si>
  <si>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</si>
  <si>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</si>
  <si>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</si>
  <si>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</si>
  <si>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</si>
  <si>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</si>
  <si>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</si>
  <si>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</si>
  <si>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</si>
  <si>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</si>
  <si>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</si>
  <si>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</si>
  <si>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</si>
  <si>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</si>
  <si>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</si>
  <si>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</si>
  <si>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</si>
  <si>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</si>
  <si>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</si>
  <si>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</si>
  <si>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</si>
  <si>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</si>
  <si>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</si>
  <si>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</si>
  <si>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</si>
  <si>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</si>
  <si>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</si>
  <si>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</si>
  <si>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</si>
  <si>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</si>
  <si>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</si>
  <si>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</si>
  <si>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</si>
  <si>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</si>
  <si>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</si>
  <si>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</si>
  <si>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</si>
  <si>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</si>
  <si>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</si>
  <si>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</si>
  <si>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</si>
  <si>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</si>
  <si>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</si>
  <si>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</si>
  <si>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</si>
  <si>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</si>
  <si>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</si>
  <si>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</si>
  <si>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</si>
  <si>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</si>
  <si>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</si>
  <si>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</si>
  <si>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</si>
  <si>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</si>
  <si>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</si>
  <si>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</si>
  <si>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</si>
  <si>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</si>
  <si>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</si>
  <si>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</si>
  <si>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</si>
  <si>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</si>
  <si>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</si>
  <si>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</si>
  <si>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</si>
  <si>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</si>
  <si>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</si>
  <si>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</si>
  <si>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</si>
  <si>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</si>
  <si>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</si>
  <si>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</si>
  <si>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</si>
  <si>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</si>
  <si>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</si>
  <si>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</si>
  <si>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</si>
  <si>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</si>
  <si>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</si>
  <si>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</si>
  <si>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</si>
  <si>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</si>
  <si>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</si>
  <si>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</si>
  <si>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</si>
  <si>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</si>
  <si>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</si>
  <si>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</si>
  <si>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</si>
  <si>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</si>
  <si>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</si>
  <si>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</si>
  <si>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</si>
  <si>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</si>
  <si>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</si>
  <si>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</si>
  <si>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</si>
  <si>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</si>
  <si>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</si>
  <si>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</si>
  <si>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</si>
  <si>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</si>
  <si>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</si>
  <si>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</si>
  <si>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</si>
  <si>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</si>
  <si>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</si>
  <si>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</si>
  <si>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</si>
  <si>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</si>
  <si>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</si>
  <si>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</si>
  <si>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</si>
  <si>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</si>
  <si>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</si>
  <si>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</si>
  <si>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</si>
  <si>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</si>
  <si>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</si>
  <si>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</si>
  <si>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</si>
  <si>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</si>
  <si>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</si>
  <si>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</si>
  <si>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</si>
  <si>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</si>
  <si>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</si>
  <si>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</si>
  <si>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</si>
  <si>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</si>
  <si>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</si>
  <si>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</si>
  <si>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</si>
  <si>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</si>
  <si>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</si>
  <si>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</si>
  <si>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</si>
  <si>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</si>
  <si>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</si>
  <si>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</si>
  <si>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</si>
  <si>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</si>
  <si>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</si>
  <si>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</si>
  <si>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</si>
  <si>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</si>
  <si>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</si>
  <si>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</si>
  <si>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</si>
  <si>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</si>
  <si>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</si>
  <si>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</si>
  <si>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</si>
  <si>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</si>
  <si>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</si>
  <si>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</si>
  <si>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</si>
  <si>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</si>
  <si>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</si>
  <si>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</si>
  <si>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</si>
  <si>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</si>
  <si>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</si>
  <si>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</si>
  <si>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</si>
  <si>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</si>
  <si>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</si>
  <si>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</si>
  <si>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</si>
  <si>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</si>
  <si>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</si>
  <si>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</si>
  <si>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</si>
  <si>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</si>
  <si>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</si>
  <si>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</si>
  <si>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</si>
  <si>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</si>
  <si>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</si>
  <si>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</si>
  <si>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</si>
  <si>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</si>
  <si>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</si>
  <si>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</si>
  <si>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</si>
  <si>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</si>
  <si>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</si>
  <si>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</si>
  <si>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</si>
  <si>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</si>
  <si>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</si>
  <si>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</si>
  <si>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</si>
  <si>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</si>
  <si>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</si>
  <si>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</si>
  <si>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</si>
  <si>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</si>
  <si>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</si>
  <si>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</si>
  <si>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</si>
  <si>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</si>
  <si>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</si>
  <si>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</si>
  <si>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</si>
  <si>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</si>
  <si>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</si>
  <si>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</si>
  <si>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</si>
  <si>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</si>
  <si>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</si>
  <si>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</si>
  <si>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</si>
  <si>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</si>
  <si>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</si>
  <si>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</si>
  <si>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</si>
  <si>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</si>
  <si>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</si>
  <si>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</si>
  <si>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</si>
  <si>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</si>
  <si>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</si>
  <si>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</si>
  <si>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</si>
  <si>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</si>
  <si>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</si>
  <si>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</si>
  <si>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</si>
  <si>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</si>
  <si>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</si>
  <si>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</si>
  <si>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</si>
  <si>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</si>
  <si>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</si>
  <si>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</si>
  <si>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</si>
  <si>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</si>
  <si>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</si>
  <si>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</si>
  <si>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</si>
  <si>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</si>
  <si>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</si>
  <si>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</si>
  <si>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</si>
  <si>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</si>
  <si>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</si>
  <si>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</si>
  <si>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</si>
  <si>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</si>
  <si>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</si>
  <si>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</si>
  <si>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</si>
  <si>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</si>
  <si>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</si>
  <si>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</si>
  <si>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</si>
  <si>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</si>
  <si>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</si>
  <si>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</si>
  <si>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</si>
  <si>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</si>
  <si>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</si>
  <si>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</si>
  <si>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</si>
  <si>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</si>
  <si>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</si>
  <si>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</si>
  <si>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</si>
  <si>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</si>
  <si>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</si>
  <si>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</si>
  <si>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</si>
  <si>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</si>
  <si>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</si>
  <si>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</si>
  <si>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</si>
  <si>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</si>
  <si>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</si>
  <si>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</si>
  <si>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</si>
  <si>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</si>
  <si>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</si>
  <si>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</si>
  <si>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</si>
  <si>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</si>
  <si>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</si>
  <si>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</si>
  <si>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</si>
  <si>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</si>
  <si>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</si>
  <si>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</si>
  <si>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</si>
  <si>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</si>
  <si>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</si>
  <si>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</si>
  <si>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</si>
  <si>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</si>
  <si>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</si>
  <si>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</si>
  <si>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</si>
  <si>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</si>
  <si>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</si>
  <si>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</si>
  <si>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</si>
  <si>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</si>
  <si>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</si>
  <si>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</si>
  <si>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</si>
  <si>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</si>
  <si>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</si>
  <si>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</si>
  <si>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</si>
  <si>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</si>
  <si>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</si>
  <si>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</si>
  <si>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</si>
  <si>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</si>
  <si>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</si>
  <si>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</si>
  <si>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</si>
  <si>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</si>
  <si>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</si>
  <si>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</si>
  <si>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</si>
  <si>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</si>
  <si>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</si>
  <si>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</si>
  <si>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</si>
  <si>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</si>
  <si>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</si>
  <si>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</si>
  <si>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</si>
  <si>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</si>
  <si>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</si>
  <si>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</si>
  <si>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</si>
  <si>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</si>
  <si>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</si>
  <si>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</si>
  <si>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</si>
  <si>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</si>
  <si>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</si>
  <si>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</si>
  <si>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</si>
  <si>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</si>
  <si>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</si>
  <si>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</si>
  <si>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</si>
  <si>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</si>
  <si>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</si>
  <si>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</si>
  <si>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</si>
  <si>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</si>
  <si>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</si>
  <si>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</si>
  <si>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</si>
  <si>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</si>
  <si>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</si>
  <si>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</si>
  <si>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</si>
  <si>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</si>
  <si>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</si>
  <si>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</si>
  <si>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</si>
  <si>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</si>
  <si>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</si>
  <si>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</si>
  <si>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</si>
  <si>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</si>
  <si>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</si>
  <si>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</si>
  <si>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</si>
  <si>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</si>
  <si>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</si>
  <si>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</si>
  <si>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</si>
  <si>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</si>
  <si>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</si>
  <si>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</si>
  <si>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</si>
  <si>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</si>
  <si>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</si>
  <si>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</si>
  <si>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</si>
  <si>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</si>
  <si>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</si>
  <si>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</si>
  <si>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</si>
  <si>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</si>
  <si>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</si>
  <si>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</si>
  <si>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</si>
  <si>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</si>
  <si>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</si>
  <si>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</si>
  <si>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</si>
  <si>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</si>
  <si>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</si>
  <si>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</si>
  <si>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</si>
  <si>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</si>
  <si>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</si>
  <si>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</si>
  <si>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</si>
  <si>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</si>
  <si>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</si>
  <si>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</si>
  <si>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</si>
  <si>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</si>
  <si>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</si>
  <si>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</si>
  <si>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</si>
  <si>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</si>
  <si>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</si>
  <si>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</si>
  <si>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</si>
  <si>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</si>
  <si>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</si>
  <si>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</si>
  <si>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</si>
  <si>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</si>
  <si>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</si>
  <si>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</si>
  <si>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</si>
  <si>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</si>
  <si>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</si>
  <si>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</si>
  <si>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</si>
  <si>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</si>
  <si>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</si>
  <si>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</si>
  <si>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</si>
  <si>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</si>
  <si>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</si>
  <si>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</si>
  <si>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</si>
  <si>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</si>
  <si>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</si>
  <si>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</si>
  <si>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</si>
  <si>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</si>
  <si>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</si>
  <si>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</si>
  <si>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</si>
  <si>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</si>
  <si>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</si>
  <si>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</si>
  <si>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</si>
  <si>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</si>
  <si>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</si>
  <si>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</si>
  <si>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</si>
  <si>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</si>
  <si>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</si>
  <si>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</si>
  <si>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</si>
  <si>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</si>
  <si>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</si>
  <si>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</si>
  <si>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</si>
  <si>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</si>
  <si>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</si>
  <si>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</si>
  <si>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</si>
  <si>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</si>
  <si>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</si>
  <si>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</si>
  <si>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</si>
  <si>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</si>
  <si>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</si>
  <si>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</si>
  <si>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</si>
  <si>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</si>
  <si>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</si>
  <si>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</si>
  <si>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</si>
  <si>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</si>
  <si>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</si>
  <si>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</si>
  <si>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</si>
  <si>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</si>
  <si>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</si>
  <si>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</si>
  <si>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</si>
  <si>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</si>
  <si>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</si>
  <si>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</si>
  <si>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</si>
  <si>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</si>
  <si>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</si>
  <si>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</si>
  <si>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</si>
  <si>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</si>
  <si>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</si>
  <si>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</si>
  <si>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</si>
  <si>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</si>
  <si>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</si>
  <si>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</si>
  <si>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</si>
  <si>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</si>
  <si>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</si>
  <si>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</si>
  <si>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</si>
  <si>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</si>
  <si>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</si>
  <si>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</si>
  <si>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</si>
  <si>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</si>
  <si>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</si>
  <si>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</si>
  <si>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</si>
  <si>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</si>
  <si>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</si>
  <si>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</si>
  <si>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</si>
  <si>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</si>
  <si>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</si>
  <si>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</si>
  <si>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</si>
  <si>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</si>
  <si>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</si>
  <si>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</si>
  <si>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</si>
  <si>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</si>
  <si>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</si>
  <si>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</si>
  <si>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</si>
  <si>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</si>
  <si>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</si>
  <si>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</si>
  <si>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</si>
  <si>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</si>
  <si>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</si>
  <si>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</si>
  <si>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</si>
  <si>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</si>
  <si>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</si>
  <si>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</si>
  <si>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</si>
  <si>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</si>
  <si>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</si>
  <si>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</si>
  <si>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</si>
  <si>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</si>
  <si>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</si>
  <si>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</si>
  <si>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</si>
  <si>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</si>
  <si>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</si>
  <si>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</si>
  <si>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</si>
  <si>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</si>
  <si>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</si>
  <si>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</si>
  <si>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</si>
  <si>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</si>
  <si>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</si>
  <si>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</si>
  <si>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</si>
  <si>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</si>
  <si>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</si>
  <si>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</si>
  <si>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</si>
  <si>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</si>
  <si>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</si>
  <si>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</si>
  <si>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</si>
  <si>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</si>
  <si>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</si>
  <si>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</si>
  <si>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</si>
  <si>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</si>
  <si>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</si>
  <si>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</si>
  <si>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</si>
  <si>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</si>
  <si>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</si>
  <si>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</si>
  <si>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</si>
  <si>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</si>
  <si>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</si>
  <si>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</si>
  <si>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</si>
  <si>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</si>
  <si>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</si>
  <si>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</si>
  <si>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</si>
  <si>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</si>
  <si>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</si>
  <si>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</si>
  <si>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</si>
  <si>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</si>
  <si>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</si>
  <si>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</si>
  <si>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</si>
  <si>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</si>
  <si>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</si>
  <si>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</si>
  <si>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</si>
  <si>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</si>
  <si>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</si>
  <si>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</si>
  <si>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</si>
  <si>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</si>
  <si>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</si>
  <si>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</si>
  <si>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</si>
  <si>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</si>
  <si>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</si>
  <si>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</si>
  <si>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</si>
  <si>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</si>
  <si>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</si>
  <si>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</si>
  <si>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</si>
  <si>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</si>
  <si>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</si>
  <si>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</si>
  <si>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</si>
  <si>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</si>
  <si>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</si>
  <si>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</si>
  <si>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</si>
  <si>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</si>
  <si>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</si>
  <si>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</si>
  <si>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</si>
  <si>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</si>
  <si>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</si>
  <si>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</si>
  <si>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</si>
  <si>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</si>
  <si>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</si>
  <si>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</si>
  <si>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</si>
  <si>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</si>
  <si>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</si>
  <si>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</si>
  <si>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</si>
  <si>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</si>
  <si>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</si>
  <si>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</si>
  <si>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</si>
  <si>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</si>
  <si>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</si>
  <si>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</si>
  <si>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</si>
  <si>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</si>
  <si>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</si>
  <si>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</si>
  <si>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</si>
  <si>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</si>
  <si>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</si>
  <si>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</si>
  <si>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</si>
  <si>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</si>
  <si>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</si>
  <si>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</si>
  <si>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</si>
  <si>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</si>
  <si>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</si>
  <si>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</si>
  <si>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</si>
  <si>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</si>
  <si>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</si>
  <si>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</si>
  <si>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</si>
  <si>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</si>
  <si>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</si>
  <si>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</si>
  <si>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</si>
  <si>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</si>
  <si>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</si>
  <si>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</si>
  <si>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</si>
  <si>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</si>
  <si>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</si>
  <si>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</si>
  <si>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</si>
  <si>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</si>
  <si>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</si>
  <si>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</si>
  <si>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</si>
  <si>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</si>
  <si>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</si>
  <si>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</si>
  <si>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</si>
  <si>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</si>
  <si>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</si>
  <si>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</si>
  <si>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</si>
  <si>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</si>
  <si>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</si>
  <si>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</si>
  <si>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</si>
  <si>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</si>
  <si>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</si>
  <si>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</si>
  <si>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</si>
  <si>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</si>
  <si>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</si>
  <si>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</si>
  <si>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</si>
  <si>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</si>
  <si>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</si>
  <si>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</si>
  <si>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</si>
  <si>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</si>
  <si>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</si>
  <si>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</si>
  <si>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</si>
  <si>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</si>
  <si>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</si>
  <si>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</si>
  <si>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</si>
  <si>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</si>
  <si>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</si>
  <si>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</si>
  <si>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</si>
  <si>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</si>
  <si>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</si>
  <si>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</si>
  <si>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</si>
  <si>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</si>
  <si>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</si>
  <si>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</si>
  <si>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</si>
  <si>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</si>
  <si>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</si>
  <si>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</si>
  <si>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</si>
  <si>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</si>
  <si>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</si>
  <si>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</si>
  <si>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</si>
  <si>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</si>
  <si>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</si>
  <si>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</si>
  <si>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</si>
  <si>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</si>
  <si>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</si>
  <si>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</si>
  <si>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</si>
  <si>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</si>
  <si>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</si>
  <si>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</si>
  <si>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</si>
  <si>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</si>
  <si>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</si>
  <si>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</si>
  <si>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</si>
  <si>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</si>
  <si>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</si>
  <si>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</si>
  <si>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</si>
  <si>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</si>
  <si>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</si>
  <si>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</si>
  <si>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</si>
  <si>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</si>
  <si>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</si>
  <si>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</si>
  <si>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</si>
  <si>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</si>
  <si>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</si>
  <si>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</si>
  <si>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</si>
  <si>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</si>
  <si>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</si>
  <si>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</si>
  <si>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</si>
  <si>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</si>
  <si>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</si>
  <si>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</si>
  <si>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</si>
  <si>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</si>
  <si>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</si>
  <si>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</si>
  <si>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</si>
  <si>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</si>
  <si>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</si>
  <si>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</si>
  <si>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</si>
  <si>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</si>
  <si>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</si>
  <si>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</si>
  <si>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</si>
  <si>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</si>
  <si>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</si>
  <si>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</si>
  <si>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</si>
  <si>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</si>
  <si>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</si>
  <si>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</si>
  <si>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</si>
  <si>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</si>
  <si>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</si>
  <si>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</si>
  <si>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</si>
  <si>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</si>
  <si>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</si>
  <si>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</si>
  <si>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</si>
  <si>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</si>
  <si>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</si>
  <si>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</si>
  <si>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</si>
  <si>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</si>
  <si>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</si>
  <si>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</si>
  <si>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</si>
  <si>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</si>
  <si>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</si>
  <si>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</si>
  <si>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</si>
  <si>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</si>
  <si>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</si>
  <si>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</si>
  <si>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</si>
  <si>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</si>
  <si>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</si>
  <si>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</si>
  <si>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</si>
  <si>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</si>
  <si>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</si>
  <si>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</si>
  <si>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</si>
  <si>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</si>
  <si>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</si>
  <si>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</si>
  <si>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</si>
  <si>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</si>
  <si>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</si>
  <si>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</si>
  <si>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</si>
  <si>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</si>
  <si>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</si>
  <si>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</si>
  <si>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</si>
  <si>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</si>
  <si>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</si>
  <si>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</si>
  <si>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</si>
  <si>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</si>
  <si>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</si>
  <si>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</si>
  <si>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</si>
  <si>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</si>
  <si>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</si>
  <si>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</si>
  <si>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</si>
  <si>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</si>
  <si>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</si>
  <si>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</si>
  <si>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</si>
  <si>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</si>
  <si>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</si>
  <si>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</si>
  <si>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</si>
  <si>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</si>
  <si>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</si>
  <si>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</si>
  <si>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</si>
  <si>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</si>
  <si>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</si>
  <si>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</si>
  <si>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</si>
  <si>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</si>
  <si>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</si>
  <si>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</si>
  <si>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</si>
  <si>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</si>
  <si>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</si>
  <si>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</si>
  <si>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</si>
  <si>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</si>
  <si>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</si>
  <si>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</si>
  <si>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</si>
  <si>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</si>
  <si>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</si>
  <si>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</si>
  <si>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</si>
  <si>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</si>
  <si>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</si>
  <si>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</si>
  <si>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</si>
  <si>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</si>
  <si>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</si>
  <si>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</si>
  <si>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</si>
  <si>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</si>
  <si>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</si>
  <si>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</si>
  <si>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</si>
  <si>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</si>
  <si>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</si>
  <si>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</si>
  <si>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</si>
  <si>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</si>
  <si>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</si>
  <si>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</si>
  <si>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</si>
  <si>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</si>
  <si>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</si>
  <si>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</si>
  <si>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</si>
  <si>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</si>
  <si>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</si>
  <si>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</si>
  <si>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</si>
  <si>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</si>
  <si>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</si>
  <si>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</si>
  <si>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</si>
  <si>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</si>
  <si>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</si>
  <si>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</si>
  <si>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</si>
  <si>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</si>
  <si>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</si>
  <si>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</si>
  <si>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</si>
  <si>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</si>
  <si>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</si>
  <si>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</si>
  <si>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</si>
  <si>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</si>
  <si>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</si>
  <si>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</si>
  <si>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</si>
  <si>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</si>
  <si>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</si>
  <si>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</si>
  <si>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</si>
  <si>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</si>
  <si>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</si>
  <si>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</si>
  <si>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</si>
  <si>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</si>
  <si>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</si>
  <si>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</si>
  <si>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</si>
  <si>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</si>
  <si>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</si>
  <si>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</si>
  <si>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</si>
  <si>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</si>
  <si>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</si>
  <si>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</si>
  <si>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</si>
  <si>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</si>
  <si>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</si>
  <si>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</si>
  <si>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</si>
  <si>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</si>
  <si>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</si>
  <si>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</si>
  <si>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</si>
  <si>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</si>
  <si>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</si>
  <si>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</si>
  <si>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</si>
  <si>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</si>
  <si>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</si>
  <si>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</si>
  <si>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</si>
  <si>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</si>
  <si>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</si>
  <si>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</si>
  <si>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</si>
  <si>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</si>
  <si>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</si>
  <si>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</si>
  <si>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</si>
  <si>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</si>
  <si>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</si>
  <si>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</si>
  <si>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</si>
  <si>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</si>
  <si>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</si>
  <si>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</si>
  <si>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</si>
  <si>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</si>
  <si>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</si>
  <si>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</si>
  <si>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</si>
  <si>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</si>
  <si>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</si>
  <si>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</si>
  <si>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</si>
  <si>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</si>
  <si>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</si>
  <si>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</si>
  <si>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</si>
  <si>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</si>
  <si>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</si>
  <si>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</si>
  <si>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</si>
  <si>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</si>
  <si>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</si>
  <si>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</si>
  <si>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</si>
  <si>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</si>
  <si>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</si>
  <si>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</si>
  <si>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</si>
  <si>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</si>
  <si>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</si>
  <si>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</si>
  <si>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</si>
  <si>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</si>
  <si>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</si>
  <si>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</si>
  <si>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</si>
  <si>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</si>
  <si>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</si>
  <si>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</si>
  <si>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</si>
  <si>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</si>
  <si>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</si>
  <si>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</si>
  <si>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</si>
  <si>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</si>
  <si>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</si>
  <si>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</si>
  <si>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</si>
  <si>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</si>
  <si>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</si>
  <si>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</si>
  <si>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</si>
  <si>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</si>
  <si>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</si>
  <si>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</si>
  <si>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</si>
  <si>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</si>
  <si>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</si>
  <si>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</si>
  <si>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</si>
  <si>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</si>
  <si>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</si>
  <si>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</si>
  <si>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</si>
  <si>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</si>
  <si>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</si>
  <si>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</si>
  <si>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</si>
  <si>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</si>
  <si>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</si>
  <si>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</si>
  <si>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</si>
  <si>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</si>
  <si>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</si>
  <si>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</si>
  <si>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</si>
  <si>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</si>
  <si>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</si>
  <si>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</si>
  <si>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</si>
  <si>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</si>
  <si>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</si>
  <si>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</si>
  <si>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</si>
  <si>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</si>
  <si>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</si>
  <si>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</si>
  <si>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</si>
  <si>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</si>
  <si>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</si>
  <si>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</si>
  <si>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</si>
  <si>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</si>
  <si>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</si>
  <si>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</si>
  <si>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</si>
  <si>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</si>
  <si>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</si>
  <si>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</si>
  <si>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</si>
  <si>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</si>
  <si>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</si>
  <si>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</si>
  <si>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</si>
  <si>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</si>
  <si>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</si>
  <si>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</si>
  <si>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</si>
  <si>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</si>
  <si>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</si>
  <si>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</si>
  <si>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</si>
  <si>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</si>
  <si>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</si>
  <si>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</si>
  <si>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</si>
  <si>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</si>
  <si>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</si>
  <si>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</si>
  <si>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</si>
  <si>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</si>
  <si>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</si>
  <si>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</si>
  <si>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</si>
  <si>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</si>
  <si>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</si>
  <si>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</si>
  <si>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</si>
  <si>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</si>
  <si>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</si>
  <si>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</si>
  <si>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</si>
  <si>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</si>
  <si>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</si>
  <si>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</si>
  <si>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</si>
  <si>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</si>
  <si>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</si>
  <si>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</si>
  <si>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</si>
  <si>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</si>
  <si>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</si>
  <si>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</si>
  <si>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</si>
  <si>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</si>
  <si>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</si>
  <si>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</si>
  <si>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</si>
  <si>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</si>
  <si>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</si>
  <si>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</si>
  <si>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</si>
  <si>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</si>
  <si>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</si>
  <si>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</si>
  <si>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</si>
  <si>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</si>
  <si>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</si>
  <si>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</si>
  <si>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</si>
  <si>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</si>
  <si>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</si>
  <si>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</si>
  <si>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</si>
  <si>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</si>
  <si>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</si>
  <si>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</si>
  <si>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</si>
  <si>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</si>
  <si>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</si>
  <si>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</si>
  <si>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</si>
  <si>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</si>
  <si>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</si>
  <si>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</si>
  <si>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</si>
  <si>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</si>
  <si>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</si>
  <si>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</si>
  <si>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</si>
  <si>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</si>
  <si>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</si>
  <si>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</si>
  <si>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</si>
  <si>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</si>
  <si>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</si>
  <si>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</si>
  <si>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</si>
  <si>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</si>
  <si>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</si>
  <si>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</si>
  <si>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</si>
  <si>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</si>
  <si>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</si>
  <si>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</si>
  <si>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</si>
  <si>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</si>
  <si>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</si>
  <si>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</si>
  <si>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</si>
  <si>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</si>
  <si>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</si>
  <si>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</si>
  <si>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</si>
  <si>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</si>
  <si>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</si>
  <si>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</si>
  <si>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</si>
  <si>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</si>
  <si>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</si>
  <si>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</si>
  <si>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</si>
  <si>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</si>
  <si>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</si>
  <si>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</si>
  <si>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</si>
  <si>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</si>
  <si>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</si>
  <si>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</si>
  <si>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</si>
  <si>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</si>
  <si>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</si>
  <si>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</si>
  <si>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</si>
  <si>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</si>
  <si>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</si>
  <si>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</si>
  <si>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</si>
  <si>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</si>
  <si>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</si>
  <si>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</si>
  <si>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</si>
  <si>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</si>
  <si>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</si>
  <si>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</si>
  <si>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</si>
  <si>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</si>
  <si>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</si>
  <si>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</si>
  <si>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</si>
  <si>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</si>
  <si>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</si>
  <si>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</si>
  <si>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</si>
  <si>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</si>
  <si>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</si>
  <si>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</si>
  <si>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</si>
  <si>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</si>
  <si>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</si>
  <si>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</si>
  <si>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</si>
  <si>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</si>
  <si>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</si>
  <si>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</si>
  <si>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</si>
  <si>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</si>
  <si>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</si>
  <si>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</si>
  <si>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</si>
  <si>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</si>
  <si>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</si>
  <si>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</si>
  <si>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</si>
  <si>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</si>
  <si>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</si>
  <si>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</si>
  <si>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</si>
  <si>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</si>
  <si>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</si>
  <si>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</si>
  <si>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</si>
  <si>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</si>
  <si>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</si>
  <si>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</si>
  <si>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</si>
  <si>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</si>
  <si>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</si>
  <si>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</si>
  <si>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</si>
  <si>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</si>
  <si>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</si>
  <si>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</si>
  <si>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</si>
  <si>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</si>
  <si>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</si>
  <si>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</si>
  <si>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</si>
  <si>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</si>
  <si>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</si>
  <si>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</si>
  <si>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</si>
  <si>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</si>
  <si>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</si>
  <si>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</si>
  <si>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</si>
  <si>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</si>
  <si>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</si>
  <si>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</si>
  <si>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</si>
  <si>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</si>
  <si>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</si>
  <si>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</si>
  <si>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</si>
  <si>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</si>
  <si>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</si>
  <si>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</si>
  <si>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</si>
  <si>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</si>
  <si>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</si>
  <si>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</si>
  <si>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</si>
  <si>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</si>
  <si>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</si>
  <si>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</si>
  <si>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</si>
  <si>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</si>
  <si>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</si>
  <si>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</si>
  <si>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</si>
  <si>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</si>
  <si>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</si>
  <si>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</si>
  <si>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</si>
  <si>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</si>
  <si>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</si>
  <si>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</si>
  <si>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</si>
  <si>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</si>
  <si>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</si>
  <si>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</si>
  <si>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</si>
  <si>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</si>
  <si>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</si>
  <si>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</si>
  <si>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</si>
  <si>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</si>
  <si>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</si>
  <si>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</si>
  <si>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</si>
  <si>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</si>
  <si>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</si>
  <si>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</si>
  <si>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</si>
  <si>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</si>
  <si>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</si>
  <si>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</si>
  <si>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</si>
  <si>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</si>
  <si>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</si>
  <si>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</si>
  <si>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</si>
  <si>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</si>
  <si>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</si>
  <si>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</si>
  <si>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</si>
  <si>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</si>
  <si>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</si>
  <si>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</si>
  <si>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</si>
  <si>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</si>
  <si>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</si>
  <si>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</si>
  <si>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</si>
  <si>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</si>
  <si>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</si>
  <si>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</si>
  <si>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</si>
  <si>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</si>
  <si>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</si>
  <si>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</si>
  <si>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</si>
  <si>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</si>
  <si>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</si>
  <si>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</si>
  <si>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</si>
  <si>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</si>
  <si>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</si>
  <si>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</si>
  <si>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</si>
  <si>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</si>
  <si>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</si>
  <si>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</si>
  <si>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</si>
  <si>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</si>
  <si>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</si>
  <si>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</si>
  <si>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</si>
  <si>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</si>
  <si>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</si>
  <si>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</si>
  <si>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</si>
  <si>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</si>
  <si>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</si>
  <si>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</si>
  <si>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</si>
  <si>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</si>
  <si>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</si>
  <si>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</si>
  <si>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</si>
  <si>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</si>
  <si>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</si>
  <si>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</si>
  <si>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</si>
  <si>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</si>
  <si>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</si>
  <si>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</si>
  <si>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</si>
  <si>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</si>
  <si>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</si>
  <si>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</si>
  <si>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</si>
  <si>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</si>
  <si>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</si>
  <si>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</si>
  <si>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</si>
  <si>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</si>
  <si>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</si>
  <si>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</si>
  <si>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</si>
  <si>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</si>
  <si>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</si>
  <si>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</si>
  <si>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</si>
  <si>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</si>
  <si>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</si>
  <si>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</si>
  <si>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</si>
  <si>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</si>
  <si>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</si>
  <si>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</si>
  <si>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</si>
  <si>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</si>
  <si>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</si>
  <si>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</si>
  <si>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</si>
  <si>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</si>
  <si>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</si>
  <si>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</si>
  <si>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</si>
  <si>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</si>
  <si>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</si>
  <si>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</si>
  <si>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</si>
  <si>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</si>
  <si>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</si>
  <si>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</si>
  <si>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</si>
  <si>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</si>
  <si>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</si>
  <si>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</si>
  <si>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</si>
  <si>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</si>
  <si>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</si>
  <si>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</si>
  <si>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</si>
  <si>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</si>
  <si>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</si>
  <si>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</si>
  <si>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</si>
  <si>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</si>
  <si>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</si>
  <si>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</si>
  <si>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</si>
  <si>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</si>
  <si>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</si>
  <si>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</si>
  <si>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</si>
  <si>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</si>
  <si>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</si>
  <si>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</si>
  <si>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</si>
  <si>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</si>
  <si>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</si>
  <si>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</si>
  <si>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</si>
  <si>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</si>
  <si>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</si>
  <si>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</si>
  <si>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</si>
  <si>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</si>
  <si>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</si>
  <si>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</si>
  <si>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</si>
  <si>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</si>
  <si>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</si>
  <si>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</si>
  <si>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</si>
  <si>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</si>
  <si>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</si>
  <si>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</si>
  <si>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</si>
  <si>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</si>
  <si>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</si>
  <si>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</si>
  <si>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</si>
  <si>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</si>
  <si>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</si>
  <si>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</si>
  <si>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</si>
  <si>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</si>
  <si>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</si>
  <si>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</si>
  <si>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</si>
  <si>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</si>
  <si>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</si>
  <si>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</si>
  <si>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</si>
  <si>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</si>
  <si>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</si>
  <si>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</si>
  <si>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</si>
  <si>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</si>
  <si>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</si>
  <si>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</si>
  <si>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</si>
  <si>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</si>
  <si>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</si>
  <si>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</si>
  <si>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</si>
  <si>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</si>
  <si>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</si>
  <si>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</si>
  <si>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</si>
  <si>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</si>
  <si>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</si>
  <si>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</si>
  <si>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</si>
  <si>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</si>
  <si>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</si>
  <si>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</si>
  <si>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</si>
  <si>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</si>
  <si>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</si>
  <si>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</si>
  <si>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</si>
  <si>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</si>
  <si>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</si>
  <si>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</si>
  <si>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</si>
  <si>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</si>
  <si>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</si>
  <si>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</si>
  <si>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</si>
  <si>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</si>
  <si>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</si>
  <si>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</si>
  <si>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</si>
  <si>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</si>
  <si>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</si>
  <si>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</si>
  <si>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</si>
  <si>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</si>
  <si>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</si>
  <si>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</si>
  <si>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</si>
  <si>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</si>
  <si>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</si>
  <si>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</si>
  <si>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</si>
  <si>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</si>
  <si>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</si>
  <si>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</si>
  <si>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</si>
  <si>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</si>
  <si>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</si>
  <si>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</si>
  <si>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</si>
  <si>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</si>
  <si>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</si>
  <si>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</si>
  <si>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</si>
  <si>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</si>
  <si>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</si>
  <si>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</si>
  <si>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</si>
  <si>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</si>
  <si>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</si>
  <si>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</si>
  <si>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</si>
  <si>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</si>
  <si>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</si>
  <si>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</si>
  <si>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</si>
  <si>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</si>
  <si>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</si>
  <si>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</si>
  <si>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</si>
  <si>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</si>
  <si>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</si>
  <si>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</si>
  <si>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</si>
  <si>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</si>
  <si>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</si>
  <si>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</si>
  <si>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</si>
  <si>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</si>
  <si>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</si>
  <si>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</si>
  <si>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</si>
  <si>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</si>
  <si>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</si>
  <si>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</si>
  <si>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</si>
  <si>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</si>
  <si>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</si>
  <si>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</si>
  <si>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</si>
  <si>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</si>
  <si>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</si>
  <si>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</si>
  <si>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</si>
  <si>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</si>
  <si>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</si>
  <si>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</si>
  <si>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</si>
  <si>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</si>
  <si>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</si>
  <si>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</si>
  <si>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</si>
  <si>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</si>
  <si>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</si>
  <si>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</si>
  <si>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</si>
  <si>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</si>
  <si>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</si>
  <si>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</si>
  <si>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</si>
  <si>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</si>
  <si>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</si>
  <si>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</si>
  <si>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</si>
  <si>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</si>
  <si>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</si>
  <si>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</si>
  <si>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</si>
  <si>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</si>
  <si>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</si>
  <si>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</si>
  <si>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</si>
  <si>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</si>
  <si>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</si>
  <si>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</si>
  <si>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</si>
  <si>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</si>
  <si>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</si>
  <si>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</si>
  <si>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</si>
  <si>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</si>
  <si>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</si>
  <si>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</si>
  <si>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</si>
  <si>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</si>
  <si>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</si>
  <si>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</si>
  <si>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</si>
  <si>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</si>
  <si>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</si>
  <si>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</si>
  <si>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</si>
  <si>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</si>
  <si>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</si>
  <si>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</si>
  <si>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</si>
  <si>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</si>
  <si>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</si>
  <si>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</si>
  <si>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</si>
  <si>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</si>
  <si>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</si>
  <si>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</si>
  <si>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</si>
  <si>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</si>
  <si>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</si>
  <si>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</si>
  <si>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</si>
  <si>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</si>
  <si>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</si>
  <si>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</si>
  <si>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</si>
  <si>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</si>
  <si>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</si>
  <si>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</si>
  <si>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</si>
  <si>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</si>
  <si>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</si>
  <si>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</si>
  <si>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</si>
  <si>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</si>
  <si>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</si>
  <si>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</si>
  <si>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</si>
  <si>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</si>
  <si>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</si>
  <si>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</si>
  <si>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</si>
  <si>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</si>
  <si>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</si>
  <si>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</si>
  <si>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</si>
  <si>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</si>
  <si>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</si>
  <si>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</si>
  <si>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</si>
  <si>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</si>
  <si>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</si>
  <si>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</si>
  <si>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</si>
  <si>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</si>
  <si>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</si>
  <si>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</si>
  <si>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</si>
  <si>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</si>
  <si>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</si>
  <si>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</si>
  <si>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</si>
  <si>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</si>
  <si>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</si>
  <si>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</si>
  <si>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</si>
  <si>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</si>
  <si>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</si>
  <si>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</si>
  <si>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</si>
  <si>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</si>
  <si>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</si>
  <si>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</si>
  <si>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</si>
  <si>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</si>
  <si>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</si>
  <si>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</si>
  <si>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</si>
  <si>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</si>
  <si>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</si>
  <si>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</si>
  <si>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</si>
  <si>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</si>
  <si>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</si>
  <si>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</si>
  <si>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</si>
  <si>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</si>
  <si>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</si>
  <si>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</si>
  <si>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</si>
  <si>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</si>
  <si>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</si>
  <si>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</si>
  <si>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</si>
  <si>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</si>
  <si>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</si>
  <si>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</si>
  <si>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</si>
  <si>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</si>
  <si>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</si>
  <si>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</si>
  <si>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</si>
  <si>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</si>
  <si>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</si>
  <si>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</si>
  <si>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</si>
  <si>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</si>
  <si>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</si>
  <si>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</si>
  <si>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</si>
  <si>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</si>
  <si>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</si>
  <si>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</si>
  <si>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</si>
  <si>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</si>
  <si>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</si>
  <si>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</si>
  <si>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</si>
  <si>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</si>
  <si>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</si>
  <si>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</si>
  <si>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</si>
  <si>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</si>
  <si>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</si>
  <si>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</si>
  <si>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</si>
  <si>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</si>
  <si>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</si>
  <si>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</si>
  <si>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</si>
  <si>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</si>
  <si>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</si>
  <si>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</si>
  <si>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</si>
  <si>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</si>
  <si>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</si>
  <si>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</si>
  <si>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</si>
  <si>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</si>
  <si>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</si>
  <si>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</si>
  <si>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</si>
  <si>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</si>
  <si>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</si>
  <si>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</si>
  <si>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</si>
  <si>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</si>
  <si>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</si>
  <si>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</si>
  <si>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</si>
  <si>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</si>
  <si>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</si>
  <si>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</si>
  <si>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</si>
  <si>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</si>
  <si>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</si>
  <si>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</si>
  <si>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</si>
  <si>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</si>
  <si>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</si>
  <si>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</si>
  <si>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</si>
  <si>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</si>
  <si>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</si>
  <si>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</si>
  <si>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</si>
  <si>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</si>
  <si>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</si>
  <si>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</si>
  <si>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</si>
  <si>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</si>
  <si>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</si>
  <si>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</si>
  <si>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</si>
  <si>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</si>
  <si>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</si>
  <si>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</si>
  <si>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</si>
  <si>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</si>
  <si>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</si>
  <si>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</si>
  <si>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</si>
  <si>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</si>
  <si>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</si>
  <si>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</si>
  <si>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</si>
  <si>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</si>
  <si>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</si>
  <si>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</si>
  <si>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</si>
  <si>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</si>
  <si>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</si>
  <si>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</si>
  <si>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</si>
  <si>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</si>
  <si>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</si>
  <si>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</si>
  <si>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</si>
  <si>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</si>
  <si>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</si>
  <si>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</si>
  <si>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</si>
  <si>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</si>
  <si>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</si>
  <si>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</si>
  <si>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</si>
  <si>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</si>
  <si>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</si>
  <si>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</si>
  <si>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</si>
  <si>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</si>
  <si>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</si>
  <si>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</si>
  <si>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</si>
  <si>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</si>
  <si>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</si>
  <si>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</si>
  <si>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</si>
  <si>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</si>
  <si>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</si>
  <si>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</si>
  <si>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</si>
  <si>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</si>
  <si>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</si>
  <si>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</si>
  <si>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</si>
  <si>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</si>
  <si>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</si>
  <si>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</si>
  <si>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</si>
  <si>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</si>
  <si>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</si>
  <si>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</si>
  <si>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</si>
  <si>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</si>
  <si>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</si>
  <si>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</si>
  <si>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</si>
  <si>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</si>
  <si>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</si>
  <si>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</si>
  <si>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</si>
  <si>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</si>
  <si>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</si>
  <si>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</si>
  <si>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</si>
  <si>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</si>
  <si>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</si>
  <si>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</si>
  <si>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</si>
  <si>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</si>
  <si>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</si>
  <si>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</si>
  <si>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</si>
  <si>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</si>
  <si>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</si>
  <si>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</si>
  <si>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</si>
  <si>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</si>
  <si>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</si>
  <si>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</si>
  <si>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</si>
  <si>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</si>
  <si>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</si>
  <si>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</si>
  <si>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</si>
  <si>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</si>
  <si>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</si>
  <si>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</si>
  <si>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</si>
  <si>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</si>
  <si>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</si>
  <si>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</si>
  <si>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</si>
  <si>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</si>
  <si>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</si>
  <si>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</si>
  <si>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</si>
  <si>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</si>
  <si>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</si>
  <si>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</si>
  <si>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</si>
  <si>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</si>
  <si>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</si>
  <si>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</si>
  <si>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</si>
  <si>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</si>
  <si>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</si>
  <si>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</si>
  <si>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</si>
  <si>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</si>
  <si>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</si>
  <si>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</si>
  <si>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</si>
  <si>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</si>
  <si>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</si>
  <si>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</si>
  <si>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</si>
  <si>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</si>
  <si>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</si>
  <si>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</si>
  <si>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</si>
  <si>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</si>
  <si>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</si>
  <si>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</si>
  <si>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</si>
  <si>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</si>
  <si>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</si>
  <si>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</si>
  <si>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</si>
  <si>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</si>
  <si>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</si>
  <si>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</si>
  <si>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</si>
  <si>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</si>
  <si>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</si>
  <si>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</si>
  <si>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</si>
  <si>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</si>
  <si>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</si>
  <si>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</si>
  <si>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</si>
  <si>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</si>
  <si>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</si>
  <si>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</si>
  <si>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</si>
  <si>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</si>
  <si>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</si>
  <si>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</si>
  <si>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</si>
  <si>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</si>
  <si>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</si>
  <si>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</si>
  <si>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</si>
  <si>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</si>
  <si>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</si>
  <si>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</si>
  <si>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</si>
  <si>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</si>
  <si>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</si>
  <si>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</si>
  <si>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</si>
  <si>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</si>
  <si>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</si>
  <si>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</si>
  <si>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</si>
  <si>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</si>
  <si>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</si>
  <si>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</si>
  <si>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</si>
  <si>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</si>
  <si>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</si>
  <si>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</si>
  <si>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</si>
  <si>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</si>
  <si>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</si>
  <si>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</si>
  <si>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</si>
  <si>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</si>
  <si>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</si>
  <si>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</si>
  <si>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</si>
  <si>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</si>
  <si>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</si>
  <si>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</si>
  <si>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</si>
  <si>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</si>
  <si>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</si>
  <si>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</si>
  <si>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</si>
  <si>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</si>
  <si>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</si>
  <si>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</si>
  <si>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</si>
  <si>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</si>
  <si>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</si>
  <si>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</si>
  <si>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</si>
  <si>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</si>
  <si>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</si>
  <si>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</si>
  <si>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</si>
  <si>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</si>
  <si>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</si>
  <si>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</si>
  <si>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</si>
  <si>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</si>
  <si>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</si>
  <si>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</si>
  <si>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</si>
  <si>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</si>
  <si>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</si>
  <si>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</si>
  <si>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</si>
  <si>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</si>
  <si>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</si>
  <si>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</si>
  <si>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</si>
  <si>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</si>
  <si>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</si>
  <si>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</si>
  <si>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</si>
  <si>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</si>
  <si>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</si>
  <si>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</si>
  <si>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</si>
  <si>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</si>
  <si>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</si>
  <si>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</si>
  <si>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</si>
  <si>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</si>
  <si>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</si>
  <si>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</si>
  <si>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</si>
  <si>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</si>
  <si>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</si>
  <si>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</si>
  <si>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</si>
  <si>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</si>
  <si>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</si>
  <si>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</si>
  <si>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</si>
  <si>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</si>
  <si>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</si>
  <si>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</si>
  <si>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</si>
  <si>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</si>
  <si>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</si>
  <si>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</si>
  <si>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</si>
  <si>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</si>
  <si>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</si>
  <si>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</si>
  <si>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</si>
  <si>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</si>
  <si>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</si>
  <si>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</si>
  <si>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</si>
  <si>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</si>
  <si>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</si>
  <si>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</si>
  <si>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</si>
  <si>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</si>
  <si>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</si>
  <si>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</si>
  <si>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</si>
  <si>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</si>
  <si>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</si>
  <si>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</si>
  <si>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</si>
  <si>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</si>
  <si>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</si>
  <si>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</si>
  <si>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</si>
  <si>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</si>
  <si>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</si>
  <si>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</si>
  <si>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</si>
  <si>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</si>
  <si>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</si>
  <si>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</si>
  <si>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</si>
  <si>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</si>
  <si>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</si>
  <si>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</si>
  <si>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</si>
  <si>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</si>
  <si>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</si>
  <si>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</si>
  <si>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</si>
  <si>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</si>
  <si>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</si>
  <si>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</si>
  <si>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</si>
  <si>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</si>
  <si>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</si>
  <si>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</si>
  <si>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</si>
  <si>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</si>
  <si>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</si>
  <si>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</si>
  <si>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</si>
  <si>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</si>
  <si>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</si>
  <si>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</si>
  <si>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</si>
  <si>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</si>
  <si>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</si>
  <si>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</si>
  <si>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</si>
  <si>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</si>
  <si>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</si>
  <si>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</si>
  <si>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</si>
  <si>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</si>
  <si>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</si>
  <si>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</si>
  <si>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</si>
  <si>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</si>
  <si>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</si>
  <si>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</si>
  <si>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</si>
  <si>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</si>
  <si>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</si>
  <si>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</si>
  <si>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</si>
  <si>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</si>
  <si>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</si>
  <si>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</si>
  <si>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</si>
  <si>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</si>
  <si>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</si>
  <si>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</si>
  <si>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</si>
  <si>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</si>
  <si>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</si>
  <si>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</si>
  <si>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</si>
  <si>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</si>
  <si>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</si>
  <si>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</si>
  <si>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</si>
  <si>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</si>
  <si>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</si>
  <si>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</si>
  <si>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</si>
  <si>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</si>
  <si>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</si>
  <si>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</si>
  <si>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</si>
  <si>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</si>
  <si>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</si>
  <si>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</si>
  <si>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</si>
  <si>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</si>
  <si>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</si>
  <si>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</si>
  <si>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</si>
  <si>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</si>
  <si>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</si>
  <si>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</si>
  <si>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</si>
  <si>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</si>
  <si>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</si>
  <si>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</si>
  <si>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</si>
  <si>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</si>
  <si>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</si>
  <si>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</si>
  <si>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</si>
  <si>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</si>
  <si>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</si>
  <si>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</si>
  <si>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</si>
  <si>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</si>
  <si>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</si>
  <si>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</si>
  <si>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</si>
  <si>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</si>
  <si>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</si>
  <si>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</si>
  <si>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</si>
  <si>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</si>
  <si>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</si>
  <si>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</si>
  <si>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</si>
  <si>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</si>
  <si>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</si>
  <si>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</si>
  <si>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</si>
  <si>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</si>
  <si>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</si>
  <si>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</si>
  <si>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</si>
  <si>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</si>
  <si>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</si>
  <si>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</si>
  <si>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</si>
  <si>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</si>
  <si>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</si>
  <si>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</si>
  <si>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</si>
  <si>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</si>
  <si>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</si>
  <si>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</si>
  <si>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</si>
  <si>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</si>
  <si>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</si>
  <si>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</si>
  <si>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</si>
  <si>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</si>
  <si>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</si>
  <si>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</si>
  <si>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</si>
  <si>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</si>
  <si>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</si>
  <si>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</si>
  <si>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</si>
  <si>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</si>
  <si>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</si>
  <si>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</si>
  <si>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</si>
  <si>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</si>
  <si>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</si>
  <si>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</si>
  <si>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</si>
  <si>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</si>
  <si>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</si>
  <si>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</si>
  <si>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</si>
  <si>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</si>
  <si>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</si>
  <si>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</si>
  <si>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</si>
  <si>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</si>
  <si>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</si>
  <si>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</si>
  <si>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</si>
  <si>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</si>
  <si>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</si>
  <si>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</si>
  <si>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</si>
  <si>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</si>
  <si>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</si>
  <si>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</si>
  <si>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</si>
  <si>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</si>
  <si>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</si>
  <si>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</si>
  <si>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</si>
  <si>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</si>
  <si>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</si>
  <si>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</si>
  <si>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</si>
  <si>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</si>
  <si>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</si>
  <si>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</si>
  <si>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</si>
  <si>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</si>
  <si>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</si>
  <si>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</si>
  <si>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</si>
  <si>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</si>
  <si>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</si>
  <si>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</si>
  <si>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</si>
  <si>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</si>
  <si>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</si>
  <si>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</si>
  <si>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</si>
  <si>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</si>
  <si>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</si>
  <si>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</si>
  <si>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</si>
  <si>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</si>
  <si>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</si>
  <si>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</si>
  <si>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</si>
  <si>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</si>
  <si>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</si>
  <si>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</si>
  <si>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</si>
  <si>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</si>
  <si>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</si>
  <si>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</si>
  <si>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</si>
  <si>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</si>
  <si>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</si>
  <si>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</si>
  <si>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</si>
  <si>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</si>
  <si>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</si>
  <si>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</si>
  <si>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</si>
  <si>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</si>
  <si>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</si>
  <si>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</si>
  <si>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</si>
  <si>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</si>
  <si>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</si>
  <si>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</si>
  <si>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</si>
  <si>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</si>
  <si>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</si>
  <si>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</si>
  <si>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</si>
  <si>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</si>
  <si>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</si>
  <si>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</si>
  <si>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</si>
  <si>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</si>
  <si>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</si>
  <si>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</si>
  <si>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</si>
  <si>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</si>
  <si>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</si>
  <si>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</si>
  <si>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</si>
  <si>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</si>
  <si>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</si>
  <si>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</si>
  <si>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</si>
  <si>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</si>
  <si>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</si>
  <si>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</si>
  <si>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</si>
  <si>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</si>
  <si>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</si>
  <si>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</si>
  <si>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</si>
  <si>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</si>
  <si>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</si>
  <si>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</si>
  <si>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</si>
  <si>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</si>
  <si>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</si>
  <si>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</si>
  <si>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</si>
  <si>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</si>
  <si>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</si>
  <si>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</si>
  <si>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</si>
  <si>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</si>
  <si>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</si>
  <si>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</si>
  <si>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</si>
  <si>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</si>
  <si>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</si>
  <si>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</si>
  <si>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</si>
  <si>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</si>
  <si>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</si>
  <si>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</si>
  <si>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</si>
  <si>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</si>
  <si>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</si>
  <si>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</si>
  <si>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</si>
  <si>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</si>
  <si>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</si>
  <si>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</si>
  <si>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</si>
  <si>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</si>
  <si>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</si>
  <si>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</si>
  <si>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</si>
  <si>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</si>
  <si>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</si>
  <si>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</si>
  <si>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</si>
  <si>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</si>
  <si>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</si>
  <si>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</si>
  <si>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</si>
  <si>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</si>
  <si>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</si>
  <si>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</si>
  <si>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</si>
  <si>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</si>
  <si>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</si>
  <si>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</si>
  <si>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</si>
  <si>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</si>
  <si>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</si>
  <si>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</si>
  <si>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</si>
  <si>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</si>
  <si>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</si>
  <si>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</si>
  <si>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</si>
  <si>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</si>
  <si>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</si>
  <si>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</si>
  <si>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</si>
  <si>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</si>
  <si>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</si>
  <si>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</si>
  <si>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</si>
  <si>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</si>
  <si>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</si>
  <si>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</si>
  <si>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</si>
  <si>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</si>
  <si>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</si>
  <si>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</si>
  <si>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</si>
  <si>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</si>
  <si>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</si>
  <si>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</si>
  <si>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</si>
  <si>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</si>
  <si>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</si>
  <si>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</si>
  <si>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</si>
  <si>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</si>
  <si>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</si>
  <si>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</si>
  <si>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</si>
  <si>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</si>
  <si>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</si>
  <si>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</si>
  <si>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</si>
  <si>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</si>
  <si>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</si>
  <si>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</si>
  <si>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</si>
  <si>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</si>
  <si>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</si>
  <si>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</si>
  <si>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</si>
  <si>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</si>
  <si>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</si>
  <si>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</si>
  <si>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</si>
  <si>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</si>
  <si>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</si>
  <si>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</si>
  <si>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</si>
  <si>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</si>
  <si>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</si>
  <si>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</si>
  <si>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</si>
  <si>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</si>
  <si>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</si>
  <si>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</si>
  <si>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</si>
  <si>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</si>
  <si>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</si>
  <si>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</si>
  <si>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</si>
  <si>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</si>
  <si>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</si>
  <si>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</si>
  <si>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</si>
  <si>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</si>
  <si>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</si>
  <si>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</si>
  <si>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</si>
  <si>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</si>
  <si>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</si>
  <si>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</si>
  <si>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</si>
  <si>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</si>
  <si>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</si>
  <si>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</si>
  <si>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</si>
  <si>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</si>
  <si>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</si>
  <si>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</si>
  <si>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</si>
  <si>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</si>
  <si>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</si>
  <si>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</si>
  <si>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</si>
  <si>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</si>
  <si>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</si>
  <si>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</si>
  <si>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</si>
  <si>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</si>
  <si>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</si>
  <si>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</si>
  <si>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</si>
  <si>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</si>
  <si>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</si>
  <si>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</si>
  <si>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</si>
  <si>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</si>
  <si>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</si>
  <si>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</si>
  <si>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</si>
  <si>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</si>
  <si>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</si>
  <si>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</si>
  <si>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</si>
  <si>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</si>
  <si>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</si>
  <si>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</si>
  <si>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</si>
  <si>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</si>
  <si>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</si>
  <si>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</si>
  <si>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</si>
  <si>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</si>
  <si>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</si>
  <si>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</si>
  <si>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</si>
  <si>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</si>
  <si>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</si>
  <si>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</si>
  <si>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</si>
  <si>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</si>
  <si>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</si>
  <si>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</si>
  <si>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</si>
  <si>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</si>
  <si>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</si>
  <si>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</si>
  <si>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</si>
  <si>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</si>
  <si>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</si>
  <si>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</si>
  <si>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</si>
  <si>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</si>
  <si>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</si>
  <si>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</si>
  <si>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</si>
  <si>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</si>
  <si>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</si>
  <si>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</si>
  <si>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</si>
  <si>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</si>
  <si>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</si>
  <si>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</si>
  <si>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</si>
  <si>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</si>
  <si>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</si>
  <si>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</si>
  <si>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</si>
  <si>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</si>
  <si>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</si>
  <si>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</si>
  <si>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</si>
  <si>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</si>
  <si>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</si>
  <si>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</si>
  <si>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</si>
  <si>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</si>
  <si>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</si>
  <si>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</si>
  <si>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</si>
  <si>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</si>
  <si>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</si>
  <si>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</si>
  <si>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</si>
  <si>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</si>
  <si>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</si>
  <si>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</si>
  <si>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</si>
  <si>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</si>
  <si>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</si>
  <si>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</si>
  <si>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</si>
  <si>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</si>
  <si>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</si>
  <si>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</si>
  <si>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</si>
  <si>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</si>
  <si>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</si>
  <si>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</si>
  <si>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</si>
  <si>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</si>
  <si>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</si>
  <si>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</si>
  <si>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</si>
  <si>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</si>
  <si>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</si>
  <si>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</si>
  <si>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</si>
  <si>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</si>
  <si>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</si>
  <si>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</si>
  <si>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</si>
  <si>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</si>
  <si>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</si>
  <si>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</si>
  <si>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</si>
  <si>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</si>
  <si>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</si>
  <si>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</si>
  <si>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</si>
  <si>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</si>
  <si>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</si>
  <si>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</si>
  <si>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</si>
  <si>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</si>
  <si>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</si>
  <si>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</si>
  <si>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</si>
  <si>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</si>
  <si>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</si>
  <si>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</si>
  <si>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</si>
  <si>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</si>
  <si>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</si>
  <si>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</si>
  <si>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</si>
  <si>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</si>
  <si>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</si>
  <si>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</si>
  <si>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</si>
  <si>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</si>
  <si>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</si>
  <si>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</si>
  <si>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</si>
  <si>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</si>
  <si>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</si>
  <si>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</si>
  <si>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</si>
  <si>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</si>
  <si>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</si>
  <si>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</si>
  <si>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</si>
  <si>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</si>
  <si>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</si>
  <si>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</si>
  <si>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</si>
  <si>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</si>
  <si>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</si>
  <si>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</si>
  <si>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</si>
  <si>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</si>
  <si>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</si>
  <si>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</si>
  <si>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</si>
  <si>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</si>
  <si>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</si>
  <si>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</si>
  <si>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</si>
  <si>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</si>
  <si>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</si>
  <si>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</si>
  <si>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</si>
  <si>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</si>
  <si>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</si>
  <si>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</si>
  <si>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</si>
  <si>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</si>
  <si>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</si>
  <si>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</si>
  <si>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</si>
  <si>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</si>
  <si>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</si>
  <si>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</si>
  <si>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</si>
  <si>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</si>
  <si>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</si>
  <si>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</si>
  <si>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</si>
  <si>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</si>
  <si>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</si>
  <si>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</si>
  <si>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</si>
  <si>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</si>
  <si>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</si>
  <si>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</si>
  <si>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</si>
  <si>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</si>
  <si>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</si>
  <si>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</si>
  <si>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</si>
  <si>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</si>
  <si>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</si>
  <si>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</si>
  <si>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</si>
  <si>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</si>
  <si>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</si>
  <si>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</si>
  <si>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</si>
  <si>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</si>
  <si>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</si>
  <si>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</si>
  <si>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</si>
  <si>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</si>
  <si>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</si>
  <si>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</si>
  <si>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</si>
  <si>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</si>
  <si>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</si>
  <si>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</si>
  <si>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</si>
  <si>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</si>
  <si>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</si>
  <si>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</si>
  <si>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</si>
  <si>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</si>
  <si>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</si>
  <si>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</si>
  <si>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</si>
  <si>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</si>
  <si>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</si>
  <si>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</si>
  <si>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</si>
  <si>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</si>
  <si>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</si>
  <si>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</si>
  <si>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</si>
  <si>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</si>
  <si>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</si>
  <si>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</si>
  <si>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</si>
  <si>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</si>
  <si>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</si>
  <si>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</si>
  <si>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</si>
  <si>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</si>
  <si>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</si>
  <si>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</si>
  <si>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</si>
  <si>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</si>
  <si>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</si>
  <si>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</si>
  <si>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</si>
  <si>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</si>
  <si>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</si>
  <si>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</si>
  <si>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</si>
  <si>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</si>
  <si>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</si>
  <si>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</si>
  <si>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</si>
  <si>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</si>
  <si>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</si>
  <si>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</si>
  <si>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</si>
  <si>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</si>
  <si>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</si>
  <si>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</si>
  <si>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</si>
  <si>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</si>
  <si>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</si>
  <si>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</si>
  <si>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</si>
  <si>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</si>
  <si>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</si>
  <si>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</si>
  <si>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</si>
  <si>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</si>
  <si>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</si>
  <si>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</si>
  <si>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</si>
  <si>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</si>
  <si>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</si>
  <si>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</si>
  <si>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</si>
  <si>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</si>
  <si>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</si>
  <si>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</si>
  <si>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</si>
  <si>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</si>
  <si>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</si>
  <si>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</si>
  <si>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</si>
  <si>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</si>
  <si>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</si>
  <si>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</si>
  <si>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</si>
  <si>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</si>
  <si>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</si>
  <si>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</si>
  <si>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</si>
  <si>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</si>
  <si>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</si>
  <si>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</si>
  <si>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</si>
  <si>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</si>
  <si>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</si>
  <si>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</si>
  <si>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</si>
  <si>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</si>
  <si>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</si>
  <si>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</si>
  <si>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</si>
  <si>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</si>
  <si>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</si>
  <si>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</si>
  <si>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</si>
  <si>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</si>
  <si>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</si>
  <si>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</si>
  <si>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</si>
  <si>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</si>
  <si>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</si>
  <si>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</si>
  <si>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</si>
  <si>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</si>
  <si>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</si>
  <si>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</si>
  <si>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</si>
  <si>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</si>
  <si>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</si>
  <si>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</si>
  <si>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</si>
  <si>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</si>
  <si>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</si>
  <si>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</si>
  <si>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</si>
  <si>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</si>
  <si>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</si>
  <si>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</si>
  <si>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</si>
  <si>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</si>
  <si>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</si>
  <si>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</si>
  <si>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</si>
  <si>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</si>
  <si>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</si>
  <si>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</si>
  <si>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</si>
  <si>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</si>
  <si>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</si>
  <si>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</si>
  <si>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</si>
  <si>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</si>
  <si>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</si>
  <si>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</si>
  <si>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</si>
  <si>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</si>
  <si>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</si>
  <si>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</si>
  <si>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</si>
  <si>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</si>
  <si>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</si>
  <si>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</si>
  <si>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</si>
  <si>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</si>
  <si>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</si>
  <si>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</si>
  <si>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</si>
  <si>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</si>
  <si>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</si>
  <si>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</si>
  <si>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</si>
  <si>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</si>
  <si>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</si>
  <si>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</si>
  <si>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</si>
  <si>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</si>
  <si>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</si>
  <si>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</si>
  <si>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</si>
  <si>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</si>
  <si>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</si>
  <si>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</si>
  <si>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</si>
  <si>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</si>
  <si>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</si>
  <si>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</si>
  <si>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</si>
  <si>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</si>
  <si>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</si>
  <si>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</si>
  <si>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</si>
  <si>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</si>
  <si>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</si>
  <si>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</si>
  <si>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</si>
  <si>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</si>
  <si>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</si>
  <si>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</si>
  <si>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</si>
  <si>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</si>
  <si>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</si>
  <si>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</si>
  <si>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</si>
  <si>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</si>
  <si>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</si>
  <si>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</si>
  <si>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</si>
  <si>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</si>
  <si>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</si>
  <si>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</si>
  <si>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</si>
  <si>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</si>
  <si>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</si>
  <si>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</si>
  <si>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</si>
  <si>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</si>
  <si>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</si>
  <si>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</si>
  <si>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</si>
  <si>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</si>
  <si>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</si>
  <si>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</si>
  <si>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</si>
  <si>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</si>
  <si>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</si>
  <si>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</si>
  <si>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</si>
  <si>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</si>
  <si>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</si>
  <si>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</si>
  <si>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</si>
  <si>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</si>
  <si>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</si>
  <si>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</si>
  <si>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</si>
  <si>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</si>
  <si>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</si>
  <si>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</si>
  <si>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</si>
  <si>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</si>
  <si>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</si>
  <si>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</si>
  <si>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</si>
  <si>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</si>
  <si>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</si>
  <si>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</si>
  <si>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</si>
  <si>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</si>
  <si>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</si>
  <si>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</si>
  <si>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</si>
  <si>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</si>
  <si>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</si>
  <si>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</si>
  <si>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</si>
  <si>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</si>
  <si>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</si>
  <si>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</si>
  <si>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</si>
  <si>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</si>
  <si>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</si>
  <si>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</si>
  <si>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</si>
  <si>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</si>
  <si>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</si>
  <si>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</si>
  <si>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</si>
  <si>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</si>
  <si>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</si>
  <si>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</si>
  <si>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</si>
  <si>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</si>
  <si>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</si>
  <si>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</si>
  <si>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</si>
  <si>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</si>
  <si>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</si>
  <si>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</si>
  <si>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</si>
  <si>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</si>
  <si>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</si>
  <si>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</si>
  <si>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</si>
  <si>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</si>
  <si>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</si>
  <si>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</si>
  <si>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</si>
  <si>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</si>
  <si>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</si>
  <si>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</si>
  <si>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</si>
  <si>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</si>
  <si>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</si>
  <si>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</si>
  <si>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</si>
  <si>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</si>
  <si>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</si>
  <si>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</si>
  <si>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</si>
  <si>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</si>
  <si>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</si>
  <si>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</si>
  <si>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</si>
  <si>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</si>
  <si>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</si>
  <si>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</si>
  <si>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</si>
  <si>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</si>
  <si>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</si>
  <si>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</si>
  <si>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</si>
  <si>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</si>
  <si>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</si>
  <si>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</si>
  <si>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</si>
  <si>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</si>
  <si>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</si>
  <si>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</si>
  <si>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</si>
  <si>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</si>
  <si>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</si>
  <si>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</si>
  <si>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</si>
  <si>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</si>
  <si>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</si>
  <si>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</si>
  <si>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</si>
  <si>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</si>
  <si>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</si>
  <si>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</si>
  <si>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</si>
  <si>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</si>
  <si>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</si>
  <si>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</si>
  <si>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</si>
  <si>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</si>
  <si>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</si>
  <si>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</si>
  <si>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</si>
  <si>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</si>
  <si>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</si>
  <si>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</si>
  <si>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</si>
  <si>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</si>
  <si>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</si>
  <si>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</si>
  <si>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</si>
  <si>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</si>
  <si>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</si>
  <si>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</si>
  <si>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</si>
  <si>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</si>
  <si>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</si>
  <si>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</si>
  <si>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</si>
  <si>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</si>
  <si>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</si>
  <si>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</si>
  <si>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</si>
  <si>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</si>
  <si>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</si>
  <si>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</si>
  <si>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</si>
  <si>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</si>
  <si>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</si>
  <si>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</si>
  <si>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</si>
  <si>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</si>
  <si>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</si>
  <si>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</si>
  <si>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</si>
  <si>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</si>
  <si>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</si>
  <si>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</si>
  <si>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</si>
  <si>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</si>
  <si>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</si>
  <si>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</si>
  <si>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</si>
  <si>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</si>
  <si>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</si>
  <si>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</si>
  <si>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</si>
  <si>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</si>
  <si>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</si>
  <si>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</si>
  <si>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</si>
  <si>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</si>
  <si>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</si>
  <si>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</si>
  <si>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</si>
  <si>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</si>
  <si>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</si>
  <si>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</si>
  <si>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</si>
  <si>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</si>
  <si>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</si>
  <si>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</si>
  <si>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</si>
  <si>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</si>
  <si>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</si>
  <si>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</si>
  <si>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</si>
  <si>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</si>
  <si>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</si>
  <si>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</si>
  <si>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</si>
  <si>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</si>
  <si>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</si>
  <si>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</si>
  <si>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</si>
  <si>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</si>
  <si>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</si>
  <si>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</si>
  <si>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</si>
  <si>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</si>
  <si>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</si>
  <si>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</si>
  <si>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</si>
  <si>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</si>
  <si>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</si>
  <si>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</si>
  <si>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</si>
  <si>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</si>
  <si>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</si>
  <si>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</si>
  <si>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</si>
  <si>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</si>
  <si>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</si>
  <si>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</si>
  <si>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</si>
  <si>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</si>
  <si>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</si>
  <si>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</si>
  <si>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</si>
  <si>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</si>
  <si>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</si>
  <si>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</si>
  <si>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</si>
  <si>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</si>
  <si>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</si>
  <si>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</si>
  <si>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</si>
  <si>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</si>
  <si>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</si>
  <si>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</si>
  <si>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</si>
  <si>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</si>
  <si>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</si>
  <si>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</si>
  <si>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</si>
  <si>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</si>
  <si>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</si>
  <si>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</si>
  <si>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</si>
  <si>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</si>
  <si>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</si>
  <si>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</si>
  <si>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</si>
  <si>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</si>
  <si>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</si>
  <si>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</si>
  <si>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</si>
  <si>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</si>
  <si>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</si>
  <si>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</si>
  <si>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</si>
  <si>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</si>
  <si>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</si>
  <si>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</si>
  <si>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</si>
  <si>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</si>
  <si>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</si>
  <si>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</si>
  <si>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</si>
  <si>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</si>
  <si>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</si>
  <si>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</si>
  <si>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</si>
  <si>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</si>
  <si>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</si>
  <si>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</si>
  <si>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</si>
  <si>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</si>
  <si>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</si>
  <si>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</si>
  <si>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</si>
  <si>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</si>
  <si>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</si>
  <si>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</si>
  <si>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</si>
  <si>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</si>
  <si>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</si>
  <si>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</si>
  <si>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</si>
  <si>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</si>
  <si>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</si>
  <si>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</si>
  <si>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</si>
  <si>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</si>
  <si>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</si>
  <si>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</si>
  <si>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</si>
  <si>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</si>
  <si>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</si>
  <si>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</si>
  <si>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</si>
  <si>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</si>
  <si>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</si>
  <si>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</si>
  <si>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</si>
  <si>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</si>
  <si>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</si>
  <si>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</si>
  <si>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</si>
  <si>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</si>
  <si>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</si>
  <si>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</si>
  <si>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</si>
  <si>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</si>
  <si>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</si>
  <si>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</si>
  <si>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</si>
  <si>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</si>
  <si>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</si>
  <si>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</si>
  <si>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</si>
  <si>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</si>
  <si>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</si>
  <si>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</si>
  <si>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</si>
  <si>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</si>
  <si>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</si>
  <si>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</si>
  <si>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</si>
  <si>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</si>
  <si>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</si>
  <si>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</si>
  <si>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</si>
  <si>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</si>
  <si>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</si>
  <si>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</si>
  <si>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</si>
  <si>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</si>
  <si>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</si>
  <si>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</si>
  <si>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</si>
  <si>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</si>
  <si>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</si>
  <si>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</si>
  <si>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</si>
  <si>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</si>
  <si>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</si>
  <si>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</si>
  <si>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</si>
  <si>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</si>
  <si>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</si>
  <si>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</si>
  <si>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</si>
  <si>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</si>
  <si>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</si>
  <si>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</si>
  <si>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</si>
  <si>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</si>
  <si>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</si>
  <si>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</si>
  <si>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</si>
  <si>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</si>
  <si>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</si>
  <si>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</si>
  <si>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</si>
  <si>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</si>
  <si>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</si>
  <si>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</si>
  <si>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</si>
  <si>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</si>
  <si>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</si>
  <si>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</si>
  <si>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</si>
  <si>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</si>
  <si>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</si>
  <si>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</si>
  <si>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</si>
  <si>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</si>
  <si>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</si>
  <si>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</si>
  <si>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</si>
  <si>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</si>
  <si>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</si>
  <si>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</si>
  <si>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</si>
  <si>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</si>
  <si>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</si>
  <si>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</si>
  <si>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</si>
  <si>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</si>
  <si>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</si>
  <si>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</si>
  <si>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</si>
  <si>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</si>
  <si>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</si>
  <si>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</si>
  <si>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</si>
  <si>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</si>
  <si>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</si>
  <si>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</si>
  <si>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</si>
  <si>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</si>
  <si>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</si>
  <si>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</si>
  <si>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</si>
  <si>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</si>
  <si>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</si>
  <si>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</si>
  <si>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</si>
  <si>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</si>
  <si>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</si>
  <si>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</si>
  <si>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</si>
  <si>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</si>
  <si>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</si>
  <si>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</si>
  <si>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</si>
  <si>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</si>
  <si>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</si>
  <si>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</si>
  <si>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</si>
  <si>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</si>
  <si>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</si>
  <si>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</si>
  <si>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</si>
  <si>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</si>
  <si>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</si>
  <si>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</si>
  <si>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</si>
  <si>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</si>
  <si>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</si>
  <si>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</si>
  <si>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</si>
  <si>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</si>
  <si>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</si>
  <si>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</si>
  <si>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</si>
  <si>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</si>
  <si>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</si>
  <si>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</si>
  <si>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</si>
  <si>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</si>
  <si>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</si>
  <si>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</si>
  <si>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</si>
  <si>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</si>
  <si>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</si>
  <si>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</si>
  <si>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</si>
  <si>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</si>
  <si>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</si>
  <si>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</si>
  <si>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</si>
  <si>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</si>
  <si>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</si>
  <si>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</si>
  <si>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</si>
  <si>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</si>
  <si>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</si>
  <si>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</si>
  <si>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</si>
  <si>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</si>
  <si>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</si>
  <si>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</si>
  <si>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</si>
  <si>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</si>
  <si>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</si>
  <si>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</si>
  <si>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</si>
  <si>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</si>
  <si>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</si>
  <si>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</si>
  <si>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</si>
  <si>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</si>
  <si>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</si>
  <si>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</si>
  <si>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</si>
  <si>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</si>
  <si>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</si>
  <si>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</si>
  <si>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</si>
  <si>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</si>
  <si>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</si>
  <si>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</si>
  <si>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</si>
  <si>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</si>
  <si>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</si>
  <si>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</si>
  <si>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</si>
  <si>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</si>
  <si>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</si>
  <si>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</si>
  <si>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</si>
  <si>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</si>
  <si>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</si>
  <si>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</si>
  <si>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</si>
  <si>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</si>
  <si>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</si>
  <si>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</si>
  <si>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</si>
  <si>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</si>
  <si>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</si>
  <si>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</si>
  <si>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</si>
  <si>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</si>
  <si>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</si>
  <si>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</si>
  <si>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</si>
  <si>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</si>
  <si>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</si>
  <si>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</si>
  <si>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</si>
  <si>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</si>
  <si>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</si>
  <si>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</si>
  <si>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</si>
  <si>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</si>
  <si>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</si>
  <si>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</si>
  <si>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</si>
  <si>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</si>
  <si>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</si>
  <si>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</si>
  <si>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</si>
  <si>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</si>
  <si>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</si>
  <si>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</si>
  <si>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</si>
  <si>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</si>
  <si>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</si>
  <si>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</si>
  <si>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</si>
  <si>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</si>
  <si>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</si>
  <si>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</si>
  <si>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</si>
  <si>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</si>
  <si>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</si>
  <si>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</si>
  <si>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</si>
  <si>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</si>
  <si>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</si>
  <si>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</si>
  <si>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</si>
  <si>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</si>
  <si>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</si>
  <si>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</si>
  <si>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</si>
  <si>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</si>
  <si>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</si>
  <si>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</si>
  <si>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</si>
  <si>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</si>
  <si>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</si>
  <si>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</si>
  <si>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</si>
  <si>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</si>
  <si>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</si>
  <si>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</si>
  <si>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</si>
  <si>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</si>
  <si>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</si>
  <si>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</si>
  <si>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</si>
  <si>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</si>
  <si>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</si>
  <si>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</si>
  <si>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</si>
  <si>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</si>
  <si>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</si>
  <si>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</si>
  <si>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</si>
  <si>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</si>
  <si>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</si>
  <si>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</si>
  <si>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</si>
  <si>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</si>
  <si>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</si>
  <si>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</si>
  <si>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</si>
  <si>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</si>
  <si>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</si>
  <si>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</si>
  <si>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</si>
  <si>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</si>
  <si>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</si>
  <si>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</si>
  <si>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</si>
  <si>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</si>
  <si>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</si>
  <si>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</si>
  <si>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</si>
  <si>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</si>
  <si>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</si>
  <si>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</si>
  <si>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</si>
  <si>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</si>
  <si>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</si>
  <si>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</si>
  <si>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</si>
  <si>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</si>
  <si>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</si>
  <si>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</si>
  <si>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</si>
  <si>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</si>
  <si>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</si>
  <si>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</si>
  <si>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</si>
  <si>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</si>
  <si>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</si>
  <si>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</si>
  <si>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</si>
  <si>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</si>
  <si>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</si>
  <si>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</si>
  <si>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</si>
  <si>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</si>
  <si>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</si>
  <si>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</si>
  <si>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</si>
  <si>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</si>
  <si>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</si>
  <si>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</si>
  <si>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</si>
  <si>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</si>
  <si>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</si>
  <si>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</si>
  <si>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</si>
  <si>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</si>
  <si>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</si>
  <si>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</si>
  <si>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</si>
  <si>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</si>
  <si>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</si>
  <si>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</si>
  <si>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</si>
  <si>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</si>
  <si>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</si>
  <si>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</si>
  <si>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</si>
  <si>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</si>
  <si>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</si>
  <si>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</si>
  <si>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</si>
  <si>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</si>
  <si>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</si>
  <si>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</si>
  <si>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</si>
  <si>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</si>
  <si>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</si>
  <si>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</si>
  <si>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</si>
  <si>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</si>
  <si>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</si>
  <si>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</si>
  <si>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</si>
  <si>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</si>
  <si>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</si>
  <si>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</si>
  <si>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</si>
  <si>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</si>
  <si>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</si>
  <si>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</si>
  <si>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</si>
  <si>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</si>
  <si>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</si>
  <si>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</si>
  <si>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</si>
  <si>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</si>
  <si>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</si>
  <si>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</si>
  <si>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</si>
  <si>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</si>
  <si>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</si>
  <si>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</si>
  <si>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</si>
  <si>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</si>
  <si>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</si>
  <si>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</si>
  <si>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</si>
  <si>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</si>
  <si>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</si>
  <si>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</si>
  <si>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</si>
  <si>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</si>
  <si>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</si>
  <si>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</si>
  <si>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</si>
  <si>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</si>
  <si>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</si>
  <si>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</si>
  <si>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</si>
  <si>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</si>
  <si>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</si>
  <si>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</si>
  <si>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</si>
  <si>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</si>
  <si>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</si>
  <si>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</si>
  <si>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</si>
  <si>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</si>
  <si>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</si>
  <si>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</si>
  <si>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</si>
  <si>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</si>
  <si>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</si>
  <si>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</si>
  <si>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</si>
  <si>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</si>
  <si>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</si>
  <si>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</si>
  <si>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</si>
  <si>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</si>
  <si>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</si>
  <si>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</si>
  <si>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</si>
  <si>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</si>
  <si>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</si>
  <si>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</si>
  <si>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</si>
  <si>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</si>
  <si>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</si>
  <si>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</si>
  <si>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</si>
  <si>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</si>
  <si>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</si>
  <si>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</si>
  <si>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</si>
  <si>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</si>
  <si>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</si>
  <si>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</si>
  <si>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</si>
  <si>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</si>
  <si>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</si>
  <si>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</si>
  <si>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</si>
  <si>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</si>
  <si>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</si>
  <si>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</si>
  <si>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</si>
  <si>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</si>
  <si>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</si>
  <si>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</si>
  <si>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</si>
  <si>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</si>
  <si>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</si>
  <si>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</si>
  <si>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</si>
  <si>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</si>
  <si>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</si>
  <si>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</si>
  <si>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</si>
  <si>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</si>
  <si>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</si>
  <si>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</si>
  <si>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</si>
  <si>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</si>
  <si>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</si>
  <si>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</si>
  <si>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</si>
  <si>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</si>
  <si>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</si>
  <si>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</si>
  <si>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</si>
  <si>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</si>
  <si>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</si>
  <si>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</si>
  <si>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</si>
  <si>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</si>
  <si>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</si>
  <si>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</si>
  <si>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</si>
  <si>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</si>
  <si>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</si>
  <si>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</si>
  <si>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</si>
  <si>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</si>
  <si>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</si>
  <si>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</si>
  <si>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</si>
  <si>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</si>
  <si>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</si>
  <si>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</si>
  <si>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</si>
  <si>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</si>
  <si>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</si>
  <si>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</si>
  <si>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</si>
  <si>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</si>
  <si>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</si>
  <si>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</si>
  <si>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</si>
  <si>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</si>
  <si>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</si>
  <si>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</si>
  <si>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</si>
  <si>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</si>
  <si>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</si>
  <si>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</si>
  <si>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</si>
  <si>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</si>
  <si>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</si>
  <si>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</si>
  <si>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</si>
  <si>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</si>
  <si>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</si>
  <si>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</si>
  <si>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</si>
  <si>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</si>
  <si>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</si>
  <si>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</si>
  <si>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</si>
  <si>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</si>
  <si>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</si>
  <si>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</si>
  <si>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</si>
  <si>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</si>
  <si>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</si>
  <si>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</si>
  <si>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</si>
  <si>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</si>
  <si>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</si>
  <si>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</si>
  <si>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</si>
  <si>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</si>
  <si>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</si>
  <si>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</si>
  <si>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</si>
  <si>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</si>
  <si>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</si>
  <si>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</si>
  <si>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</si>
  <si>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</si>
  <si>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</si>
  <si>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</si>
  <si>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</si>
  <si>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</si>
  <si>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</si>
  <si>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</si>
  <si>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</si>
  <si>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</si>
  <si>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</si>
  <si>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</si>
  <si>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</si>
  <si>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</si>
  <si>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</si>
  <si>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</si>
  <si>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</si>
  <si>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</si>
  <si>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</si>
  <si>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</si>
  <si>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</si>
  <si>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</si>
  <si>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</si>
  <si>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</si>
  <si>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</si>
  <si>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</si>
  <si>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</si>
  <si>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</si>
  <si>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</si>
  <si>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</si>
  <si>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</si>
  <si>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</si>
  <si>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</si>
  <si>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</si>
  <si>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</si>
  <si>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</si>
  <si>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</si>
  <si>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</si>
  <si>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</si>
  <si>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</si>
  <si>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</si>
  <si>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</si>
  <si>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</si>
  <si>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</si>
  <si>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</si>
  <si>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</si>
  <si>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</si>
  <si>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</si>
  <si>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</si>
  <si>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</si>
  <si>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</si>
  <si>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</si>
  <si>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</si>
  <si>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</si>
  <si>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</si>
  <si>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</si>
  <si>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</si>
  <si>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</si>
  <si>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</si>
  <si>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</si>
  <si>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</si>
  <si>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</si>
  <si>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</si>
  <si>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</si>
  <si>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</si>
  <si>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</si>
  <si>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</si>
  <si>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</si>
  <si>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</si>
  <si>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</si>
  <si>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</si>
  <si>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</si>
  <si>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</si>
  <si>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</si>
  <si>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</si>
  <si>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</si>
  <si>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</si>
  <si>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</si>
  <si>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</si>
  <si>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</si>
  <si>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</si>
  <si>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</si>
  <si>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</si>
  <si>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</si>
  <si>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</si>
  <si>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</si>
  <si>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</si>
  <si>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</si>
  <si>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</si>
  <si>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</si>
  <si>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</si>
  <si>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</si>
  <si>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</si>
  <si>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</si>
  <si>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</si>
  <si>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</si>
  <si>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</si>
  <si>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</si>
  <si>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</si>
  <si>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</si>
  <si>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</si>
  <si>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</si>
  <si>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</si>
  <si>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</si>
  <si>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</si>
  <si>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</si>
  <si>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</si>
  <si>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</si>
  <si>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</si>
  <si>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</si>
  <si>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</si>
  <si>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</si>
  <si>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</si>
  <si>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</si>
  <si>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</si>
  <si>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</si>
  <si>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</si>
  <si>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</si>
  <si>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</si>
  <si>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</si>
  <si>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</si>
  <si>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</si>
  <si>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</si>
  <si>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</si>
  <si>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</si>
  <si>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</si>
  <si>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</si>
  <si>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</si>
  <si>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</si>
  <si>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</si>
  <si>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</si>
  <si>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</si>
  <si>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</si>
  <si>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</si>
  <si>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</si>
  <si>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</si>
  <si>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</si>
  <si>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</si>
  <si>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</si>
  <si>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</si>
  <si>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</si>
  <si>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</si>
  <si>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</si>
  <si>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</si>
  <si>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</si>
  <si>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</si>
  <si>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</si>
  <si>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</si>
  <si>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</si>
  <si>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</si>
  <si>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</si>
  <si>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</si>
  <si>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</si>
  <si>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</si>
  <si>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</si>
  <si>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</si>
  <si>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</si>
  <si>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</si>
  <si>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</si>
  <si>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</si>
  <si>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</si>
  <si>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</si>
  <si>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</si>
  <si>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</si>
  <si>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</si>
  <si>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</si>
  <si>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</si>
  <si>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</si>
  <si>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</si>
  <si>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</si>
  <si>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</si>
  <si>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</si>
  <si>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</si>
  <si>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</si>
  <si>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</si>
  <si>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</si>
  <si>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</si>
  <si>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</si>
  <si>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</si>
  <si>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</si>
  <si>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</si>
  <si>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</si>
  <si>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</si>
  <si>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</si>
  <si>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</si>
  <si>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</si>
  <si>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</si>
  <si>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</si>
  <si>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</si>
  <si>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</si>
  <si>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</si>
  <si>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</si>
  <si>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</si>
  <si>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</si>
  <si>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</si>
  <si>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</si>
  <si>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</si>
  <si>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</si>
  <si>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</si>
  <si>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</si>
  <si>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</si>
  <si>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</si>
  <si>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</si>
  <si>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</si>
  <si>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</si>
  <si>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</si>
  <si>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</si>
  <si>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</si>
  <si>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</si>
  <si>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</si>
  <si>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</si>
  <si>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</si>
  <si>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</si>
  <si>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</si>
  <si>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</si>
  <si>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</si>
  <si>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</si>
  <si>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</si>
  <si>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</si>
  <si>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</si>
  <si>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</si>
  <si>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</si>
  <si>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</si>
  <si>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</si>
  <si>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</si>
  <si>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</si>
  <si>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</si>
  <si>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</si>
  <si>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</si>
  <si>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</si>
  <si>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</si>
  <si>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</si>
  <si>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</si>
  <si>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</si>
  <si>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</si>
  <si>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</si>
  <si>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</si>
  <si>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</si>
  <si>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</si>
  <si>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</si>
  <si>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</si>
  <si>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</si>
  <si>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</si>
  <si>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</si>
  <si>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</si>
  <si>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</si>
  <si>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</si>
  <si>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</si>
  <si>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</si>
  <si>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</si>
  <si>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</si>
  <si>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</si>
  <si>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</si>
  <si>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</si>
  <si>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</si>
  <si>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</si>
  <si>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</si>
  <si>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</si>
  <si>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</si>
  <si>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</si>
  <si>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</si>
  <si>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</si>
  <si>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</si>
  <si>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</si>
  <si>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</si>
  <si>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</si>
  <si>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</si>
  <si>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</si>
  <si>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</si>
  <si>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</si>
  <si>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</si>
  <si>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</si>
  <si>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</si>
  <si>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</si>
  <si>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</si>
  <si>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</si>
  <si>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</si>
  <si>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</si>
  <si>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</si>
  <si>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</si>
  <si>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</si>
  <si>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</si>
  <si>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</si>
  <si>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</si>
  <si>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</si>
  <si>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</si>
  <si>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</si>
  <si>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</si>
  <si>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</si>
  <si>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</si>
  <si>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</si>
  <si>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</si>
  <si>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</si>
  <si>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</si>
  <si>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</si>
  <si>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</si>
  <si>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</si>
  <si>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</si>
  <si>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</si>
  <si>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</si>
  <si>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</si>
  <si>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</si>
  <si>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</si>
  <si>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</si>
  <si>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</si>
  <si>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</si>
  <si>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</si>
  <si>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</si>
  <si>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</si>
  <si>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</si>
  <si>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</si>
  <si>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</si>
  <si>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</si>
  <si>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</si>
  <si>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</si>
  <si>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</si>
  <si>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</si>
  <si>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</si>
  <si>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</si>
  <si>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</si>
  <si>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</si>
  <si>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</si>
  <si>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</si>
  <si>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</si>
  <si>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</si>
  <si>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</si>
  <si>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</si>
  <si>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</si>
  <si>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</si>
  <si>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</si>
  <si>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</si>
  <si>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</si>
  <si>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</si>
  <si>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</si>
  <si>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</si>
  <si>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</si>
  <si>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</si>
  <si>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</si>
  <si>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</si>
  <si>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</si>
  <si>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</si>
  <si>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</si>
  <si>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</si>
  <si>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</si>
  <si>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</si>
  <si>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</si>
  <si>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</si>
  <si>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</si>
  <si>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</si>
  <si>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</si>
  <si>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</si>
  <si>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</si>
  <si>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</si>
  <si>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</si>
  <si>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</si>
  <si>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</si>
  <si>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</si>
  <si>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</si>
  <si>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</si>
  <si>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</si>
  <si>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</si>
  <si>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</si>
  <si>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</si>
  <si>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</si>
  <si>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</si>
  <si>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</si>
  <si>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</si>
  <si>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</si>
  <si>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</si>
  <si>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</si>
  <si>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</si>
  <si>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</si>
  <si>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</si>
  <si>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</si>
  <si>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</si>
  <si>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</si>
  <si>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</si>
  <si>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</si>
  <si>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</si>
  <si>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</si>
  <si>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</si>
  <si>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</si>
  <si>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</si>
  <si>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</si>
  <si>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</si>
  <si>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</si>
  <si>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</si>
  <si>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</si>
  <si>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</si>
  <si>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</si>
  <si>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</si>
  <si>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</si>
  <si>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</si>
  <si>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</si>
  <si>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</si>
  <si>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</si>
  <si>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</si>
  <si>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</si>
  <si>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</si>
  <si>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</si>
  <si>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</si>
  <si>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</si>
  <si>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</si>
  <si>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</si>
  <si>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</si>
  <si>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</si>
  <si>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</si>
  <si>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</si>
  <si>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</si>
  <si>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</si>
  <si>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</si>
  <si>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</si>
  <si>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</si>
  <si>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</si>
  <si>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</si>
  <si>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</si>
  <si>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</si>
  <si>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</si>
  <si>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</si>
  <si>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</si>
  <si>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</si>
  <si>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</si>
  <si>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</si>
  <si>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</si>
  <si>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</si>
  <si>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</si>
  <si>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</si>
  <si>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</si>
  <si>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</si>
  <si>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</si>
  <si>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</si>
  <si>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</si>
  <si>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</si>
  <si>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</si>
  <si>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</si>
  <si>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</si>
  <si>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</si>
  <si>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</si>
  <si>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</si>
  <si>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</si>
  <si>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</si>
  <si>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</si>
  <si>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</si>
  <si>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</si>
  <si>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</si>
  <si>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</si>
  <si>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</si>
  <si>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</si>
  <si>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</si>
  <si>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</si>
  <si>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</si>
  <si>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</si>
  <si>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</si>
  <si>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</si>
  <si>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</si>
  <si>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</si>
  <si>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</si>
  <si>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</si>
  <si>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</si>
  <si>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</si>
  <si>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</si>
  <si>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</si>
  <si>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</si>
  <si>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</si>
  <si>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</si>
  <si>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</si>
  <si>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</si>
  <si>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</si>
  <si>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</si>
  <si>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</si>
  <si>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</si>
  <si>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</si>
  <si>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</si>
  <si>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</si>
  <si>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</si>
  <si>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</si>
  <si>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</si>
  <si>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</si>
  <si>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</si>
  <si>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</si>
  <si>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</si>
  <si>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</si>
  <si>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</si>
  <si>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</si>
  <si>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</si>
  <si>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</si>
  <si>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</si>
  <si>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</si>
  <si>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</si>
  <si>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</si>
  <si>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</si>
  <si>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</si>
  <si>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</si>
  <si>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</si>
  <si>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</si>
  <si>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</si>
  <si>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</si>
  <si>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</si>
  <si>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</si>
  <si>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</si>
  <si>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</si>
  <si>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</si>
  <si>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</si>
  <si>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</si>
  <si>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</si>
  <si>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</si>
  <si>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</si>
  <si>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</si>
  <si>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</si>
  <si>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</si>
  <si>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</si>
  <si>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</si>
  <si>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</si>
  <si>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</si>
  <si>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</si>
  <si>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</si>
  <si>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</si>
  <si>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</si>
  <si>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</si>
  <si>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</si>
  <si>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</si>
  <si>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</si>
  <si>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</si>
  <si>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</si>
  <si>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</si>
  <si>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</si>
  <si>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</si>
  <si>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</si>
  <si>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</si>
  <si>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</si>
  <si>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</si>
  <si>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</si>
  <si>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</si>
  <si>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</si>
  <si>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</si>
  <si>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</si>
  <si>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</si>
  <si>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</si>
  <si>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</si>
  <si>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</si>
  <si>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</si>
  <si>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</si>
  <si>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</si>
  <si>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</si>
  <si>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</si>
  <si>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</si>
  <si>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</si>
  <si>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</si>
  <si>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</si>
  <si>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</si>
  <si>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</si>
  <si>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</si>
  <si>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</si>
  <si>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</si>
  <si>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</si>
  <si>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</si>
  <si>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</si>
  <si>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</si>
  <si>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</si>
  <si>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</si>
  <si>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</si>
  <si>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</si>
  <si>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</si>
  <si>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</si>
  <si>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</si>
  <si>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</si>
  <si>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</si>
  <si>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</si>
  <si>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</si>
  <si>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</si>
  <si>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</si>
  <si>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</si>
  <si>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</si>
  <si>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</si>
  <si>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</si>
  <si>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</si>
  <si>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</si>
  <si>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</si>
  <si>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</si>
  <si>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</si>
  <si>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</si>
  <si>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</si>
  <si>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</si>
  <si>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</si>
  <si>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</si>
  <si>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</si>
  <si>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</si>
  <si>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</si>
  <si>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</si>
  <si>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</si>
  <si>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</si>
  <si>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</si>
  <si>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</si>
  <si>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</si>
  <si>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</si>
  <si>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</si>
  <si>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</si>
  <si>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</si>
  <si>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</si>
  <si>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</si>
  <si>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</si>
  <si>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</si>
  <si>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</si>
  <si>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</si>
  <si>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</si>
  <si>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</si>
  <si>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</si>
  <si>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</si>
  <si>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</si>
  <si>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</si>
  <si>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</si>
  <si>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</si>
  <si>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</si>
  <si>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</si>
  <si>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</si>
  <si>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</si>
  <si>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</si>
  <si>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</si>
  <si>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</si>
  <si>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</si>
  <si>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</si>
  <si>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</si>
  <si>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</si>
  <si>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</si>
  <si>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</si>
  <si>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</si>
  <si>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</si>
  <si>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</si>
  <si>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</si>
  <si>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</si>
  <si>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</si>
  <si>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</si>
  <si>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</si>
  <si>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</si>
  <si>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</si>
  <si>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</si>
  <si>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</si>
  <si>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</si>
  <si>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</si>
  <si>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</si>
  <si>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</si>
  <si>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</si>
  <si>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</si>
  <si>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</si>
  <si>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</si>
  <si>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</si>
  <si>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</si>
  <si>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</si>
  <si>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</si>
  <si>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</si>
  <si>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</si>
  <si>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</si>
  <si>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</si>
  <si>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</si>
  <si>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</si>
  <si>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</si>
  <si>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</si>
  <si>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</si>
  <si>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</si>
  <si>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</si>
  <si>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</si>
  <si>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</si>
  <si>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</si>
  <si>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</si>
  <si>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</si>
  <si>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</si>
  <si>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</si>
  <si>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</si>
  <si>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</si>
  <si>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</si>
  <si>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</si>
  <si>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</si>
  <si>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</si>
  <si>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</si>
  <si>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</si>
  <si>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</si>
  <si>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</si>
  <si>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</si>
  <si>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</si>
  <si>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</si>
  <si>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</si>
  <si>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</si>
  <si>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</si>
  <si>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</si>
  <si>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</si>
  <si>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</si>
  <si>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</si>
  <si>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</si>
  <si>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</si>
  <si>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</si>
  <si>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</si>
  <si>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</si>
  <si>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</si>
  <si>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</si>
  <si>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</si>
  <si>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</si>
  <si>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</si>
  <si>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</si>
  <si>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</si>
  <si>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</si>
  <si>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</si>
  <si>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</si>
  <si>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</si>
  <si>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</si>
  <si>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</si>
  <si>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</si>
  <si>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</si>
  <si>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</si>
  <si>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</si>
  <si>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</si>
  <si>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</si>
  <si>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</si>
  <si>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</si>
  <si>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</si>
  <si>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</si>
  <si>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</si>
  <si>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</si>
  <si>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</si>
  <si>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</si>
  <si>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</si>
  <si>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</si>
  <si>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</si>
  <si>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</si>
  <si>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</si>
  <si>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</si>
  <si>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</si>
  <si>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</si>
  <si>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</si>
  <si>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</si>
  <si>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</si>
  <si>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</si>
  <si>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</si>
  <si>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</si>
  <si>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</si>
  <si>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</si>
  <si>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</si>
  <si>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</si>
  <si>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</si>
  <si>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</si>
  <si>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</si>
  <si>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</si>
  <si>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</si>
  <si>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</si>
  <si>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</si>
  <si>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</si>
  <si>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</si>
  <si>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</si>
  <si>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</si>
  <si>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</si>
  <si>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</si>
  <si>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</si>
  <si>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</si>
  <si>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</si>
  <si>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</si>
  <si>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</si>
  <si>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</si>
  <si>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</si>
  <si>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</si>
  <si>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</si>
  <si>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</si>
  <si>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</si>
  <si>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</si>
  <si>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</si>
  <si>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</si>
  <si>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</si>
  <si>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</si>
  <si>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</si>
  <si>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</si>
  <si>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</si>
  <si>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</si>
  <si>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</si>
  <si>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</si>
  <si>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</si>
  <si>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</si>
  <si>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</si>
  <si>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</si>
  <si>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</si>
  <si>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</si>
  <si>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</si>
  <si>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</si>
  <si>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</si>
  <si>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</si>
  <si>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</si>
  <si>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</si>
  <si>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</si>
  <si>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</si>
  <si>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</si>
  <si>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</si>
  <si>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</si>
  <si>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</si>
  <si>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</si>
  <si>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</si>
  <si>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</si>
  <si>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</si>
  <si>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</si>
  <si>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</si>
  <si>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</si>
  <si>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</si>
  <si>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</si>
  <si>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</si>
  <si>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</si>
  <si>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</si>
  <si>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</si>
  <si>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</si>
  <si>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</si>
  <si>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</si>
  <si>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</si>
  <si>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</si>
  <si>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</si>
  <si>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</si>
  <si>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</si>
  <si>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</si>
  <si>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</si>
  <si>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</si>
  <si>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</si>
  <si>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</si>
  <si>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</si>
  <si>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</si>
  <si>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</si>
  <si>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</si>
  <si>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</si>
  <si>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</si>
  <si>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</si>
  <si>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</si>
  <si>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</si>
  <si>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</si>
  <si>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</si>
  <si>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</si>
  <si>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</si>
  <si>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</si>
  <si>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</si>
  <si>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</si>
  <si>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</si>
  <si>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</si>
  <si>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</si>
  <si>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</si>
  <si>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</si>
  <si>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</si>
  <si>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</si>
  <si>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</si>
  <si>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</si>
  <si>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</si>
  <si>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</si>
  <si>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</si>
  <si>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</si>
  <si>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</si>
  <si>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</si>
  <si>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</si>
  <si>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</si>
  <si>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</si>
  <si>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</si>
  <si>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</si>
  <si>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</si>
  <si>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</si>
  <si>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</si>
  <si>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</si>
  <si>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</si>
  <si>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</si>
  <si>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</si>
  <si>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</si>
  <si>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</si>
  <si>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</si>
  <si>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</si>
  <si>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</si>
  <si>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</si>
  <si>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</si>
  <si>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</si>
  <si>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</si>
  <si>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</si>
  <si>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</si>
  <si>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</si>
  <si>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</si>
  <si>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</si>
  <si>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</si>
  <si>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</si>
  <si>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</si>
  <si>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</si>
  <si>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</si>
  <si>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</si>
  <si>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</si>
  <si>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</si>
  <si>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</si>
  <si>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</si>
  <si>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</si>
  <si>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</si>
  <si>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</si>
  <si>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</si>
  <si>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</si>
  <si>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</si>
  <si>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</si>
  <si>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</si>
  <si>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</si>
  <si>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</si>
  <si>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</si>
  <si>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</si>
  <si>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</si>
  <si>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</si>
  <si>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</si>
  <si>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</si>
  <si>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</si>
  <si>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</si>
  <si>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</si>
  <si>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</si>
  <si>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</si>
  <si>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</si>
  <si>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</si>
  <si>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</si>
  <si>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</si>
  <si>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</si>
  <si>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</si>
  <si>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</si>
  <si>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</si>
  <si>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</si>
  <si>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</si>
  <si>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</si>
  <si>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</si>
  <si>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</si>
  <si>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</si>
  <si>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</si>
  <si>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</si>
  <si>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</si>
  <si>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</si>
  <si>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</si>
  <si>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</si>
  <si>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</si>
  <si>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</si>
  <si>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</si>
  <si>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</si>
  <si>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</si>
  <si>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</si>
  <si>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</si>
  <si>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</si>
  <si>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</si>
  <si>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</si>
  <si>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</si>
  <si>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</si>
  <si>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</si>
  <si>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</si>
  <si>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</si>
  <si>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</si>
  <si>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</si>
  <si>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</si>
  <si>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</si>
  <si>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</si>
  <si>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</si>
  <si>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</si>
  <si>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</si>
  <si>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</si>
  <si>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</si>
  <si>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</si>
  <si>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</si>
  <si>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</si>
  <si>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</si>
  <si>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</si>
  <si>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</si>
  <si>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</si>
  <si>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</si>
  <si>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</si>
  <si>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</si>
  <si>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</si>
  <si>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</si>
  <si>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</si>
  <si>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</si>
  <si>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</si>
  <si>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</si>
  <si>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</si>
  <si>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</si>
  <si>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</si>
  <si>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</si>
  <si>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</si>
  <si>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</si>
  <si>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</si>
  <si>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</si>
  <si>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</si>
  <si>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</si>
  <si>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</si>
  <si>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</si>
  <si>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</si>
  <si>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</si>
  <si>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</si>
  <si>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</si>
  <si>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</si>
  <si>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</si>
  <si>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</si>
  <si>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</si>
  <si>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</si>
  <si>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</si>
  <si>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</si>
  <si>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</si>
  <si>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</si>
  <si>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</si>
  <si>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</si>
  <si>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</si>
  <si>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</si>
  <si>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</si>
  <si>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</si>
  <si>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</si>
  <si>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</si>
  <si>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</si>
  <si>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</si>
  <si>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</si>
  <si>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</si>
  <si>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</si>
  <si>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</si>
  <si>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</si>
  <si>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</si>
  <si>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</si>
  <si>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</si>
  <si>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</si>
  <si>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</si>
  <si>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</si>
  <si>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</si>
  <si>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</si>
  <si>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</si>
  <si>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</si>
  <si>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</si>
  <si>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</si>
  <si>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</si>
  <si>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</si>
  <si>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</si>
  <si>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</si>
  <si>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</si>
  <si>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</si>
  <si>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</si>
  <si>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</si>
  <si>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</si>
  <si>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</si>
  <si>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</si>
  <si>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</si>
  <si>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</si>
  <si>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</si>
  <si>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</si>
  <si>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</si>
  <si>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</si>
  <si>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</si>
  <si>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</si>
  <si>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</si>
  <si>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</si>
  <si>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</si>
  <si>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</si>
  <si>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</si>
  <si>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</si>
  <si>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</si>
  <si>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</si>
  <si>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</si>
  <si>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</si>
  <si>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</si>
  <si>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</si>
  <si>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</si>
  <si>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</si>
  <si>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</si>
  <si>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</si>
  <si>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</si>
  <si>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</si>
  <si>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</si>
  <si>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</si>
  <si>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</si>
  <si>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</si>
  <si>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</si>
  <si>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</si>
  <si>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</si>
  <si>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</si>
  <si>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</si>
  <si>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</si>
  <si>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</si>
  <si>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</si>
  <si>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</si>
  <si>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</si>
  <si>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</si>
  <si>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</si>
  <si>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</si>
  <si>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</si>
  <si>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</si>
  <si>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</si>
  <si>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</si>
  <si>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</si>
  <si>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</si>
  <si>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</si>
  <si>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</si>
  <si>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</si>
  <si>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</si>
  <si>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</si>
  <si>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</si>
  <si>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</si>
  <si>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</si>
  <si>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</si>
  <si>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</si>
  <si>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</si>
  <si>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</si>
  <si>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</si>
  <si>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</si>
  <si>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</si>
  <si>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</si>
  <si>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</si>
  <si>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</si>
  <si>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</si>
  <si>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</si>
  <si>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</si>
  <si>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</si>
  <si>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</si>
  <si>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</si>
  <si>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</si>
  <si>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</si>
  <si>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</si>
  <si>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</si>
  <si>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</si>
  <si>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</si>
  <si>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</si>
  <si>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</si>
  <si>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</si>
  <si>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</si>
  <si>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</si>
  <si>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</si>
  <si>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</si>
  <si>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</si>
  <si>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</si>
  <si>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</si>
  <si>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</si>
  <si>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</si>
  <si>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</si>
  <si>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</si>
  <si>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</si>
  <si>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</si>
  <si>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</si>
  <si>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</si>
  <si>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</si>
  <si>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</si>
  <si>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</si>
  <si>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</si>
  <si>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</si>
  <si>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</si>
  <si>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</si>
  <si>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</si>
  <si>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</si>
  <si>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</si>
  <si>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</si>
  <si>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</si>
  <si>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</si>
  <si>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</si>
  <si>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</si>
  <si>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</si>
  <si>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</si>
  <si>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</si>
  <si>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</si>
  <si>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</si>
  <si>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</si>
  <si>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</si>
  <si>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</si>
  <si>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</si>
  <si>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</si>
  <si>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</si>
  <si>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</si>
  <si>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</si>
  <si>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</si>
  <si>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</si>
  <si>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</si>
  <si>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</si>
  <si>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</si>
  <si>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</si>
  <si>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</si>
  <si>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</si>
  <si>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</si>
  <si>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</si>
  <si>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</si>
  <si>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</si>
  <si>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</si>
  <si>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</si>
  <si>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</si>
  <si>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</si>
  <si>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</si>
  <si>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</si>
  <si>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</si>
  <si>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</si>
  <si>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</si>
  <si>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</si>
  <si>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</si>
  <si>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</si>
  <si>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</si>
  <si>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</si>
  <si>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</si>
  <si>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</si>
  <si>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</si>
  <si>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</si>
  <si>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</si>
  <si>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</si>
  <si>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</si>
  <si>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</si>
  <si>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</si>
  <si>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</si>
  <si>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</si>
  <si>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</si>
  <si>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</si>
  <si>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</si>
  <si>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</si>
  <si>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</si>
  <si>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</si>
  <si>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</si>
  <si>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</si>
  <si>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</si>
  <si>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</si>
  <si>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</si>
  <si>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</si>
  <si>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</si>
  <si>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</si>
  <si>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</si>
  <si>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</si>
  <si>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</si>
  <si>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</si>
  <si>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</si>
  <si>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</si>
  <si>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</si>
  <si>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</si>
  <si>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</si>
  <si>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</si>
  <si>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</si>
  <si>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</si>
  <si>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</si>
  <si>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</si>
  <si>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</si>
  <si>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</si>
  <si>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</si>
  <si>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</si>
  <si>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</si>
  <si>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</si>
  <si>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</si>
  <si>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</si>
  <si>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</si>
  <si>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</si>
  <si>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</si>
  <si>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</si>
  <si>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</si>
  <si>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</si>
  <si>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</si>
  <si>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</si>
  <si>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</si>
  <si>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</si>
  <si>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</si>
  <si>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</si>
  <si>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</si>
  <si>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</si>
  <si>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</si>
  <si>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</si>
  <si>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</si>
  <si>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</si>
  <si>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</si>
  <si>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</si>
  <si>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</si>
  <si>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</si>
  <si>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</si>
  <si>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</si>
  <si>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</si>
  <si>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</si>
  <si>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</si>
  <si>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</si>
  <si>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</si>
  <si>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</si>
  <si>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</si>
  <si>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</si>
  <si>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</si>
  <si>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</si>
  <si>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</si>
  <si>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</si>
  <si>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</si>
  <si>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</si>
  <si>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</si>
  <si>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</si>
  <si>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</si>
  <si>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</si>
  <si>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</si>
  <si>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</si>
  <si>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</si>
  <si>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</si>
  <si>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</si>
  <si>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</si>
  <si>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</si>
  <si>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</si>
  <si>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</si>
  <si>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</si>
  <si>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</si>
  <si>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</si>
  <si>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</si>
  <si>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</si>
  <si>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</si>
  <si>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</si>
  <si>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</si>
  <si>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</si>
  <si>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</si>
  <si>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</si>
  <si>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</si>
  <si>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</si>
  <si>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</si>
  <si>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</si>
  <si>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</si>
  <si>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</si>
  <si>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</si>
  <si>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</si>
  <si>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</si>
  <si>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</si>
  <si>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</si>
  <si>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</si>
  <si>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</si>
  <si>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</si>
  <si>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</si>
  <si>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</si>
  <si>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</si>
  <si>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</si>
  <si>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</si>
  <si>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</si>
  <si>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</si>
  <si>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</si>
  <si>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</si>
  <si>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</si>
  <si>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</si>
  <si>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</si>
  <si>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</si>
  <si>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</si>
  <si>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</si>
  <si>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</si>
  <si>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</si>
  <si>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</si>
  <si>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</si>
  <si>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</si>
  <si>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</si>
  <si>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</si>
  <si>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</si>
  <si>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</si>
  <si>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</si>
  <si>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</si>
  <si>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</si>
  <si>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</si>
  <si>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</si>
  <si>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</si>
  <si>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</si>
  <si>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</si>
  <si>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</si>
  <si>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</si>
  <si>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</si>
  <si>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</si>
  <si>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</si>
  <si>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</si>
  <si>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</si>
  <si>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</si>
  <si>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</si>
  <si>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</si>
  <si>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</si>
  <si>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</si>
  <si>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</si>
  <si>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</si>
  <si>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</si>
  <si>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</si>
  <si>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</si>
  <si>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</si>
  <si>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</si>
  <si>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</si>
  <si>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</si>
  <si>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</si>
  <si>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</si>
  <si>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</si>
  <si>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</si>
  <si>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</si>
  <si>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</si>
  <si>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</si>
  <si>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</si>
  <si>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</si>
  <si>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</si>
  <si>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</si>
  <si>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</si>
  <si>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</si>
  <si>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</si>
  <si>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</si>
  <si>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</si>
  <si>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</si>
  <si>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</si>
  <si>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</si>
  <si>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</si>
  <si>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</si>
  <si>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</si>
  <si>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</si>
  <si>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</si>
  <si>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</si>
  <si>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</si>
  <si>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</si>
  <si>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</si>
  <si>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</si>
  <si>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</si>
  <si>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</si>
  <si>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</si>
  <si>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</si>
  <si>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</si>
  <si>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</si>
  <si>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</si>
  <si>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</si>
  <si>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</si>
  <si>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</si>
  <si>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</si>
  <si>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</si>
  <si>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</si>
  <si>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</si>
  <si>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</si>
  <si>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</si>
  <si>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</si>
  <si>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</si>
  <si>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</si>
  <si>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</si>
  <si>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</si>
  <si>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</si>
  <si>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</si>
  <si>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</si>
  <si>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</si>
  <si>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</si>
  <si>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</si>
  <si>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</si>
  <si>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</si>
  <si>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</si>
  <si>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</si>
  <si>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</si>
  <si>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</si>
  <si>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</si>
  <si>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</si>
  <si>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</si>
  <si>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</si>
  <si>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</si>
  <si>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</si>
  <si>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</si>
  <si>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</si>
  <si>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</si>
  <si>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</si>
  <si>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</si>
  <si>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</si>
  <si>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</si>
  <si>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</si>
  <si>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</si>
  <si>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</si>
  <si>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</si>
  <si>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</si>
  <si>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</si>
  <si>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</si>
  <si>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</si>
  <si>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</si>
  <si>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</si>
  <si>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</si>
  <si>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</si>
  <si>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</si>
  <si>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</si>
  <si>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</si>
  <si>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</si>
  <si>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</si>
  <si>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</si>
  <si>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</si>
  <si>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</si>
  <si>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</si>
  <si>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</si>
  <si>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</si>
  <si>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</si>
  <si>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</si>
  <si>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</si>
  <si>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</si>
  <si>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</si>
  <si>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</si>
  <si>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</si>
  <si>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</si>
  <si>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</si>
  <si>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</si>
  <si>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</si>
  <si>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</si>
  <si>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</si>
  <si>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</si>
  <si>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</si>
  <si>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</si>
  <si>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</si>
  <si>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</si>
  <si>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</si>
  <si>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</si>
  <si>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</si>
  <si>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</si>
  <si>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</si>
  <si>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</si>
  <si>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</si>
  <si>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</si>
  <si>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</si>
  <si>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</si>
  <si>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</si>
  <si>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</si>
  <si>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</si>
  <si>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</si>
  <si>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</si>
  <si>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</si>
  <si>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</si>
  <si>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</si>
  <si>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</si>
  <si>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</si>
  <si>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</si>
  <si>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</si>
  <si>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</si>
  <si>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</si>
  <si>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</si>
  <si>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</si>
  <si>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</si>
  <si>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</si>
  <si>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</si>
  <si>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</si>
  <si>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</si>
  <si>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</si>
  <si>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</si>
  <si>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</si>
  <si>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</si>
  <si>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</si>
  <si>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</si>
  <si>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</si>
  <si>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</si>
  <si>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</si>
  <si>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</si>
  <si>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</si>
  <si>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</si>
  <si>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</si>
  <si>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</si>
  <si>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</si>
  <si>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</si>
  <si>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</si>
  <si>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</si>
  <si>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</si>
  <si>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</si>
  <si>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</si>
  <si>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</si>
  <si>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</si>
  <si>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</si>
  <si>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</si>
  <si>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</si>
  <si>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</si>
  <si>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</si>
  <si>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</si>
  <si>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</si>
  <si>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</si>
  <si>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</si>
  <si>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</si>
  <si>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</si>
  <si>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</si>
  <si>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</si>
  <si>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</si>
  <si>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</si>
  <si>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</si>
  <si>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</si>
  <si>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</si>
  <si>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</si>
  <si>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</si>
  <si>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</si>
  <si>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</si>
  <si>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</si>
  <si>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</si>
  <si>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</si>
  <si>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</si>
  <si>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</si>
  <si>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</si>
  <si>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</si>
  <si>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</si>
  <si>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</si>
  <si>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</si>
  <si>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</si>
  <si>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</si>
  <si>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</si>
  <si>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</si>
  <si>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</si>
  <si>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</si>
  <si>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</si>
  <si>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</si>
  <si>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</si>
  <si>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</si>
  <si>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</si>
  <si>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</si>
  <si>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</si>
  <si>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</si>
  <si>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</si>
  <si>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</si>
  <si>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</si>
  <si>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</si>
  <si>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</si>
  <si>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</si>
  <si>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</si>
  <si>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</si>
  <si>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</si>
  <si>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</si>
  <si>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</si>
  <si>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</si>
  <si>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</si>
  <si>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</si>
  <si>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</si>
  <si>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</si>
  <si>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</si>
  <si>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</si>
  <si>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</si>
  <si>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</si>
  <si>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</si>
  <si>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</si>
  <si>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</si>
  <si>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</si>
  <si>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</si>
  <si>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</si>
  <si>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</si>
  <si>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</si>
  <si>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</si>
  <si>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</si>
  <si>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</si>
  <si>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</si>
  <si>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</si>
  <si>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</si>
  <si>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</si>
  <si>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</si>
  <si>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</si>
  <si>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</si>
  <si>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</si>
  <si>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</si>
  <si>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</si>
  <si>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</si>
  <si>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</si>
  <si>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</si>
  <si>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</si>
  <si>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</si>
  <si>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</si>
  <si>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</si>
  <si>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</si>
  <si>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</si>
  <si>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</si>
  <si>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</si>
  <si>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</si>
  <si>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</si>
  <si>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</si>
  <si>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</si>
  <si>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</si>
  <si>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</si>
  <si>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</si>
  <si>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</si>
  <si>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</si>
  <si>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</si>
  <si>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</si>
  <si>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</si>
  <si>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</si>
  <si>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</si>
  <si>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</si>
  <si>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</si>
  <si>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</si>
  <si>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</si>
  <si>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</si>
  <si>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</si>
  <si>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</si>
  <si>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</si>
  <si>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</si>
  <si>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</si>
  <si>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</si>
  <si>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</si>
  <si>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</si>
  <si>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</si>
  <si>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</si>
  <si>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</si>
  <si>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</si>
  <si>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</si>
  <si>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</si>
  <si>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</si>
  <si>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</si>
  <si>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</si>
  <si>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</si>
  <si>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</si>
  <si>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</si>
  <si>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</si>
  <si>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</si>
  <si>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</si>
  <si>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</si>
  <si>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</si>
  <si>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</si>
  <si>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</si>
  <si>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</si>
  <si>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</si>
  <si>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</si>
  <si>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</si>
  <si>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</si>
  <si>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</si>
  <si>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</si>
  <si>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</si>
  <si>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</si>
  <si>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</si>
  <si>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</si>
  <si>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</si>
  <si>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</si>
  <si>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</si>
  <si>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</si>
  <si>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</si>
  <si>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</si>
  <si>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</si>
  <si>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</si>
  <si>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</si>
  <si>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</si>
  <si>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</si>
  <si>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</si>
  <si>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</si>
  <si>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</si>
  <si>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</si>
  <si>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</si>
  <si>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</si>
  <si>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</si>
  <si>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</si>
  <si>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</si>
  <si>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</si>
  <si>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</si>
  <si>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</si>
  <si>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</si>
  <si>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</si>
  <si>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</si>
  <si>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</si>
  <si>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</si>
  <si>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</si>
  <si>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</si>
  <si>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</si>
  <si>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</si>
  <si>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</si>
  <si>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</si>
  <si>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</si>
  <si>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</si>
  <si>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</si>
  <si>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</si>
  <si>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</si>
  <si>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</si>
  <si>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</si>
  <si>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</si>
  <si>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</si>
  <si>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</si>
  <si>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</si>
  <si>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</si>
  <si>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</si>
  <si>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</si>
  <si>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</si>
  <si>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</si>
  <si>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</si>
  <si>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</si>
  <si>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</si>
  <si>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</si>
  <si>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</si>
  <si>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</si>
  <si>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</si>
  <si>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</si>
  <si>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</si>
  <si>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</si>
  <si>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</si>
  <si>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</si>
  <si>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</si>
  <si>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</si>
  <si>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</si>
  <si>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</si>
  <si>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</si>
  <si>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</si>
  <si>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</si>
  <si>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</si>
  <si>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</si>
  <si>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</si>
  <si>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</si>
  <si>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</si>
  <si>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</si>
  <si>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</si>
  <si>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</si>
  <si>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</si>
  <si>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</si>
  <si>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</si>
  <si>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</si>
  <si>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</si>
  <si>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</si>
  <si>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</si>
  <si>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</si>
  <si>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</si>
  <si>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</si>
  <si>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</si>
  <si>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</si>
  <si>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</si>
  <si>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</si>
  <si>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</si>
  <si>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</si>
  <si>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</si>
  <si>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</si>
  <si>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</si>
  <si>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</si>
  <si>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</si>
  <si>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</si>
  <si>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</si>
  <si>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</si>
  <si>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</si>
  <si>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</si>
  <si>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</si>
  <si>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</si>
  <si>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</si>
  <si>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</si>
  <si>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</si>
  <si>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</si>
  <si>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</si>
  <si>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</si>
  <si>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</si>
  <si>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</si>
  <si>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</si>
  <si>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</si>
  <si>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</si>
  <si>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</si>
  <si>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</si>
  <si>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</si>
  <si>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</si>
  <si>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</si>
  <si>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</si>
  <si>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</si>
  <si>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</si>
  <si>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</si>
  <si>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</si>
  <si>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</si>
  <si>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</si>
  <si>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</si>
  <si>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</si>
  <si>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</si>
  <si>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</si>
  <si>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</si>
  <si>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</si>
  <si>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</si>
  <si>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</si>
  <si>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</si>
  <si>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</si>
  <si>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</si>
  <si>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</si>
  <si>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</si>
  <si>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</si>
  <si>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</si>
  <si>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</si>
  <si>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</si>
  <si>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</si>
  <si>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</si>
  <si>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</si>
  <si>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</si>
  <si>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</si>
  <si>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</si>
  <si>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</si>
  <si>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</si>
  <si>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</si>
  <si>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</si>
  <si>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</si>
  <si>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</si>
  <si>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</si>
  <si>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</si>
  <si>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</si>
  <si>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</si>
  <si>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</si>
  <si>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</si>
  <si>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</si>
  <si>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</si>
  <si>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</si>
  <si>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</si>
  <si>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</si>
  <si>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</si>
  <si>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</si>
  <si>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</si>
  <si>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</si>
  <si>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</si>
  <si>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</si>
  <si>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</si>
  <si>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</si>
  <si>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</si>
  <si>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</si>
  <si>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</si>
  <si>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</si>
  <si>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</si>
  <si>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</si>
  <si>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</si>
  <si>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</si>
  <si>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</si>
  <si>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</si>
  <si>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</si>
  <si>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</si>
  <si>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</si>
  <si>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</si>
  <si>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</si>
  <si>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</si>
  <si>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</si>
  <si>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</si>
  <si>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</si>
  <si>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</si>
  <si>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</si>
  <si>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</si>
  <si>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</si>
  <si>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</si>
  <si>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</si>
  <si>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</si>
  <si>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</si>
  <si>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</si>
  <si>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</si>
  <si>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</si>
  <si>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</si>
  <si>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</si>
  <si>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</si>
  <si>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</si>
  <si>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</si>
  <si>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</si>
  <si>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</si>
  <si>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</si>
  <si>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</si>
  <si>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</si>
  <si>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</si>
  <si>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</si>
  <si>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</si>
  <si>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</si>
  <si>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</si>
  <si>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</si>
  <si>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</si>
  <si>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</si>
  <si>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</si>
  <si>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</si>
  <si>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</si>
  <si>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</si>
  <si>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</si>
  <si>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</si>
  <si>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</si>
  <si>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</si>
  <si>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</si>
  <si>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</si>
  <si>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</si>
  <si>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</si>
  <si>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</si>
  <si>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</si>
  <si>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</si>
  <si>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</si>
  <si>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</si>
  <si>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</si>
  <si>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</si>
  <si>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</si>
  <si>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</si>
  <si>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</si>
  <si>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</si>
  <si>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</si>
  <si>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</si>
  <si>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</si>
  <si>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</si>
  <si>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</si>
  <si>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</si>
  <si>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</si>
  <si>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</si>
  <si>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</si>
  <si>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</si>
  <si>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</si>
  <si>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</si>
  <si>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</si>
  <si>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</si>
  <si>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</si>
  <si>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</si>
  <si>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</si>
  <si>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</si>
  <si>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</si>
  <si>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</si>
  <si>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</si>
  <si>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</si>
  <si>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</si>
  <si>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</si>
  <si>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</si>
  <si>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</si>
  <si>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</si>
  <si>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</si>
  <si>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</si>
  <si>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</si>
  <si>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</si>
  <si>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</si>
  <si>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</si>
  <si>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</si>
  <si>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</si>
  <si>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</si>
  <si>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</si>
  <si>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</si>
  <si>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</si>
  <si>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</si>
  <si>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</si>
  <si>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</si>
  <si>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</si>
  <si>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</si>
  <si>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</si>
  <si>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</si>
  <si>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</si>
  <si>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</si>
  <si>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</si>
  <si>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</si>
  <si>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</si>
  <si>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</si>
  <si>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</si>
  <si>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</si>
  <si>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</si>
  <si>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</si>
  <si>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</si>
  <si>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</si>
  <si>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</si>
  <si>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</si>
  <si>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</si>
  <si>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</si>
  <si>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</si>
  <si>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</si>
  <si>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</si>
  <si>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</si>
  <si>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</si>
  <si>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</si>
  <si>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</si>
  <si>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</si>
  <si>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</si>
  <si>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</si>
  <si>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</si>
  <si>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</si>
  <si>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</si>
  <si>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</si>
  <si>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</si>
  <si>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</si>
  <si>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</si>
  <si>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</si>
  <si>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</si>
  <si>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</si>
  <si>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</si>
  <si>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</si>
  <si>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</si>
  <si>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</si>
  <si>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</si>
  <si>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</si>
  <si>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</si>
  <si>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</si>
  <si>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</si>
  <si>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</si>
  <si>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</si>
  <si>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</si>
  <si>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</si>
  <si>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</si>
  <si>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</si>
  <si>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</si>
  <si>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</si>
  <si>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</si>
  <si>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</si>
  <si>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</si>
  <si>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</si>
  <si>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</si>
  <si>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</si>
  <si>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</si>
  <si>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</si>
  <si>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</si>
  <si>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</si>
  <si>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</si>
  <si>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</si>
  <si>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</si>
  <si>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</si>
  <si>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</si>
  <si>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</si>
  <si>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</si>
  <si>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</si>
  <si>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</si>
  <si>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</si>
  <si>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</si>
  <si>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</si>
  <si>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</si>
  <si>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</si>
  <si>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</si>
  <si>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</si>
  <si>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</si>
  <si>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</si>
  <si>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</si>
  <si>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</si>
  <si>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</si>
  <si>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</si>
  <si>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</si>
  <si>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</si>
  <si>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</si>
  <si>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</si>
  <si>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</si>
  <si>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</si>
  <si>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</si>
  <si>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</si>
  <si>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</si>
  <si>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</si>
  <si>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</si>
  <si>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</si>
  <si>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</si>
  <si>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</si>
  <si>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</si>
  <si>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</si>
  <si>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</si>
  <si>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</si>
  <si>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</si>
  <si>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</si>
  <si>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</si>
  <si>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</si>
  <si>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</si>
  <si>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</si>
  <si>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</si>
  <si>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</si>
  <si>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</si>
  <si>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</si>
  <si>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</si>
  <si>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</si>
  <si>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</si>
  <si>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</si>
  <si>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</si>
  <si>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</si>
  <si>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</si>
  <si>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</si>
  <si>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</si>
  <si>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</si>
  <si>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</si>
  <si>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</si>
  <si>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</si>
  <si>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</si>
  <si>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</si>
  <si>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</si>
  <si>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</si>
  <si>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</si>
  <si>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</si>
  <si>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</si>
  <si>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</si>
  <si>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</si>
  <si>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</si>
  <si>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</si>
  <si>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</si>
  <si>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</si>
  <si>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</si>
  <si>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</si>
  <si>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</si>
  <si>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</si>
  <si>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</si>
  <si>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</si>
  <si>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</si>
  <si>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</si>
  <si>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</si>
  <si>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</si>
  <si>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</si>
  <si>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</si>
  <si>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</si>
  <si>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</si>
  <si>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</si>
  <si>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</si>
  <si>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</si>
  <si>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</si>
  <si>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</si>
  <si>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</si>
  <si>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</si>
  <si>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</si>
  <si>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</si>
  <si>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</si>
  <si>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</si>
  <si>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</si>
  <si>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</si>
  <si>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</si>
  <si>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</si>
  <si>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</si>
  <si>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</si>
  <si>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</si>
  <si>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</si>
  <si>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</si>
  <si>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</si>
  <si>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</si>
  <si>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</si>
  <si>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</si>
  <si>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</si>
  <si>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</si>
  <si>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</si>
  <si>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</si>
  <si>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</si>
  <si>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</si>
  <si>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</si>
  <si>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</si>
  <si>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</si>
  <si>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</si>
  <si>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</si>
  <si>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</si>
  <si>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</si>
  <si>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</si>
  <si>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</si>
  <si>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</si>
  <si>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</si>
  <si>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</si>
  <si>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</si>
  <si>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</si>
  <si>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</si>
  <si>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</si>
  <si>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</si>
  <si>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</si>
  <si>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</si>
  <si>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</si>
  <si>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</si>
  <si>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</si>
  <si>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</si>
  <si>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</si>
  <si>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</si>
  <si>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</si>
  <si>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</si>
  <si>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</si>
  <si>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</si>
  <si>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</si>
  <si>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</si>
  <si>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</si>
  <si>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</si>
  <si>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</si>
  <si>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</si>
  <si>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</si>
  <si>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</si>
  <si>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</si>
  <si>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</si>
  <si>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</si>
  <si>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</si>
  <si>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</si>
  <si>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</si>
  <si>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</si>
  <si>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</si>
  <si>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</si>
  <si>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</si>
  <si>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</si>
  <si>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</si>
  <si>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</si>
  <si>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</si>
  <si>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</si>
  <si>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</si>
  <si>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</si>
  <si>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</si>
  <si>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</si>
  <si>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</si>
  <si>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</si>
  <si>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</si>
  <si>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</si>
  <si>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</si>
  <si>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</si>
  <si>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</si>
  <si>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</si>
  <si>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</si>
  <si>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</si>
  <si>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</si>
  <si>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</si>
  <si>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</si>
  <si>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</si>
  <si>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</si>
  <si>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</si>
  <si>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</si>
  <si>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</si>
  <si>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</si>
  <si>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</si>
  <si>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</si>
  <si>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</si>
  <si>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</si>
  <si>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</si>
  <si>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</si>
  <si>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</si>
  <si>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</si>
  <si>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</si>
  <si>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</si>
  <si>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</si>
  <si>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</si>
  <si>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</si>
  <si>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</si>
  <si>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</si>
  <si>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</si>
  <si>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</si>
  <si>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</si>
  <si>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</si>
  <si>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</si>
  <si>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</si>
  <si>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</si>
  <si>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</si>
  <si>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</si>
  <si>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</si>
  <si>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</si>
  <si>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</si>
  <si>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</si>
  <si>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</si>
  <si>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</si>
  <si>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</si>
  <si>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</si>
  <si>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</si>
  <si>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</si>
  <si>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</si>
  <si>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</si>
  <si>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</si>
  <si>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</si>
  <si>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</si>
  <si>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</si>
  <si>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</si>
  <si>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</si>
  <si>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</si>
  <si>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</si>
  <si>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</si>
  <si>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</si>
  <si>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</si>
  <si>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</si>
  <si>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</si>
  <si>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</si>
  <si>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</si>
  <si>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</si>
  <si>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</si>
  <si>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</si>
  <si>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</si>
  <si>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</si>
  <si>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</si>
  <si>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</si>
  <si>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</si>
  <si>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</si>
  <si>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</si>
  <si>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</si>
  <si>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</si>
  <si>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</si>
  <si>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</si>
  <si>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</si>
  <si>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</si>
  <si>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</si>
  <si>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</si>
  <si>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</si>
  <si>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</si>
  <si>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</si>
  <si>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</si>
  <si>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</si>
  <si>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</si>
  <si>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</si>
  <si>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</si>
  <si>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</si>
  <si>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</si>
  <si>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</si>
  <si>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</si>
  <si>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</si>
  <si>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</si>
  <si>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</si>
  <si>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</si>
  <si>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</si>
  <si>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</si>
  <si>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</si>
  <si>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</si>
  <si>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</si>
  <si>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</si>
  <si>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</si>
  <si>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</si>
  <si>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</si>
  <si>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</si>
  <si>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</si>
  <si>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</si>
  <si>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</si>
  <si>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</si>
  <si>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</si>
  <si>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</si>
  <si>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</si>
  <si>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</si>
  <si>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</si>
  <si>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</si>
  <si>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</si>
  <si>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</si>
  <si>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</si>
  <si>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</si>
  <si>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</si>
  <si>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</si>
  <si>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</si>
  <si>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</si>
  <si>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</si>
  <si>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</si>
  <si>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</si>
  <si>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</si>
  <si>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</si>
  <si>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</si>
  <si>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</si>
  <si>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</si>
  <si>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</si>
  <si>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</si>
  <si>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</si>
  <si>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</si>
  <si>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</si>
  <si>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</si>
  <si>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</si>
  <si>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</si>
  <si>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</si>
  <si>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</si>
  <si>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</si>
  <si>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</si>
  <si>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</si>
  <si>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</si>
  <si>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</si>
  <si>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</si>
  <si>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</si>
  <si>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</si>
  <si>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</si>
  <si>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</si>
  <si>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</si>
  <si>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</si>
  <si>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</si>
  <si>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</si>
  <si>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</si>
  <si>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</si>
  <si>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</si>
  <si>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</si>
  <si>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</si>
  <si>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</si>
  <si>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</si>
  <si>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</si>
  <si>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</si>
  <si>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</si>
  <si>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</si>
  <si>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</si>
  <si>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</si>
  <si>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</si>
  <si>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</si>
  <si>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</si>
  <si>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</si>
  <si>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</si>
  <si>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</si>
  <si>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</si>
  <si>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</si>
  <si>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</si>
  <si>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</si>
  <si>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</si>
  <si>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</si>
  <si>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</si>
  <si>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</si>
  <si>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</si>
  <si>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</si>
  <si>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</si>
  <si>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</si>
  <si>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</si>
  <si>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</si>
  <si>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</si>
  <si>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</si>
  <si>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</si>
  <si>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</si>
  <si>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</si>
  <si>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</si>
  <si>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</si>
  <si>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</si>
  <si>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</si>
  <si>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</si>
  <si>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</si>
  <si>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</si>
  <si>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</si>
  <si>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</si>
  <si>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</si>
  <si>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</si>
  <si>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</si>
  <si>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</si>
  <si>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</si>
  <si>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</si>
  <si>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</si>
  <si>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</si>
  <si>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</si>
  <si>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</si>
  <si>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</si>
  <si>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</si>
  <si>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</si>
  <si>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</si>
  <si>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</si>
  <si>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</si>
  <si>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</si>
  <si>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</si>
  <si>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</si>
  <si>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</si>
  <si>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</si>
  <si>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</si>
  <si>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</si>
  <si>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</si>
  <si>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</si>
  <si>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</si>
  <si>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</si>
  <si>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</si>
  <si>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</si>
  <si>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</si>
  <si>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</si>
  <si>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</si>
  <si>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</si>
  <si>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</si>
  <si>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</si>
  <si>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</si>
  <si>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</si>
  <si>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</si>
  <si>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</si>
  <si>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</si>
  <si>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</si>
  <si>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</si>
  <si>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</si>
  <si>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</si>
  <si>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</si>
  <si>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</si>
  <si>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</si>
  <si>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</si>
  <si>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</si>
  <si>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</si>
  <si>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</si>
  <si>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</si>
  <si>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</si>
  <si>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</si>
  <si>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</si>
  <si>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</si>
  <si>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</si>
  <si>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</si>
  <si>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</si>
  <si>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</si>
  <si>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</si>
  <si>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</si>
  <si>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</si>
  <si>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</si>
  <si>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</si>
  <si>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</si>
  <si>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</si>
  <si>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</si>
  <si>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</si>
  <si>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</si>
  <si>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</si>
  <si>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</si>
  <si>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</si>
  <si>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</si>
  <si>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</si>
  <si>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</si>
  <si>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</si>
  <si>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</si>
  <si>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</si>
  <si>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</si>
  <si>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</si>
  <si>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</si>
  <si>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</si>
  <si>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</si>
  <si>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</si>
  <si>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</si>
  <si>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</si>
  <si>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</si>
  <si>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</si>
  <si>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</si>
  <si>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</si>
  <si>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</si>
  <si>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</si>
  <si>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</si>
  <si>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</si>
  <si>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</si>
  <si>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</si>
  <si>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</si>
  <si>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</si>
  <si>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</si>
  <si>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</si>
  <si>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</si>
  <si>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</si>
  <si>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</si>
  <si>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</si>
  <si>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</si>
  <si>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</si>
  <si>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</si>
  <si>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</si>
  <si>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</si>
  <si>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</si>
  <si>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</si>
  <si>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</si>
  <si>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</si>
  <si>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</si>
  <si>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</si>
  <si>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</si>
  <si>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</si>
  <si>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</si>
  <si>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</si>
  <si>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</si>
  <si>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</si>
  <si>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</si>
  <si>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</si>
  <si>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</si>
  <si>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</si>
  <si>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</si>
  <si>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</si>
  <si>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</si>
  <si>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</si>
  <si>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</si>
  <si>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</si>
  <si>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</si>
  <si>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</si>
  <si>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</si>
  <si>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</si>
  <si>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</si>
  <si>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</si>
  <si>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</si>
  <si>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</si>
  <si>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</si>
  <si>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</si>
  <si>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</si>
  <si>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</si>
  <si>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</si>
  <si>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</si>
  <si>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</si>
  <si>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</si>
  <si>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</si>
  <si>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</si>
  <si>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</si>
  <si>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</si>
  <si>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</si>
  <si>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</si>
  <si>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</si>
  <si>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</si>
  <si>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</si>
  <si>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</si>
  <si>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</si>
  <si>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</si>
  <si>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</si>
  <si>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</si>
  <si>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</si>
  <si>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</si>
  <si>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</si>
  <si>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</si>
  <si>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</si>
  <si>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</si>
  <si>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</si>
  <si>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</si>
  <si>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</si>
  <si>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</si>
  <si>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</si>
  <si>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</si>
  <si>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</si>
  <si>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</si>
  <si>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</si>
  <si>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</si>
  <si>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</si>
  <si>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</si>
  <si>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</si>
  <si>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</si>
  <si>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</si>
  <si>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</si>
  <si>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</si>
  <si>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</si>
  <si>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</si>
  <si>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</si>
  <si>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</si>
  <si>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</si>
  <si>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</si>
  <si>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</si>
  <si>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</si>
  <si>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</si>
  <si>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</si>
  <si>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</si>
  <si>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</si>
  <si>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</si>
  <si>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</si>
  <si>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</si>
  <si>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</si>
  <si>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</si>
  <si>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</si>
  <si>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</si>
  <si>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</si>
  <si>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</si>
  <si>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</si>
  <si>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</si>
  <si>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</si>
  <si>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</si>
  <si>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</si>
  <si>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</si>
  <si>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</si>
  <si>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</si>
  <si>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</si>
  <si>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</si>
  <si>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</si>
  <si>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</si>
  <si>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</si>
  <si>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</si>
  <si>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</si>
  <si>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</si>
  <si>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</si>
  <si>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</si>
  <si>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</si>
  <si>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</si>
  <si>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</si>
  <si>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</si>
  <si>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</si>
  <si>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</si>
  <si>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</si>
  <si>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</si>
  <si>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</si>
  <si>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</si>
  <si>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</si>
  <si>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</si>
  <si>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</si>
  <si>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</si>
  <si>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</si>
  <si>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</si>
  <si>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</si>
  <si>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</si>
  <si>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</si>
  <si>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</si>
  <si>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</si>
  <si>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</si>
  <si>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</si>
  <si>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</si>
  <si>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</si>
  <si>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</si>
  <si>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</si>
  <si>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</si>
  <si>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</si>
  <si>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</si>
  <si>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</si>
  <si>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</si>
  <si>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</si>
  <si>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</si>
  <si>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</si>
  <si>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</si>
  <si>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</si>
  <si>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</si>
  <si>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</si>
  <si>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</si>
  <si>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</si>
  <si>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</si>
  <si>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</si>
  <si>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</si>
  <si>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</si>
  <si>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</si>
  <si>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</si>
  <si>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</si>
  <si>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</si>
  <si>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</si>
  <si>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</si>
  <si>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</si>
  <si>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</si>
  <si>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</si>
  <si>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</si>
  <si>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</si>
  <si>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</si>
  <si>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</si>
  <si>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</si>
  <si>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</si>
  <si>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</si>
  <si>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</si>
  <si>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</si>
  <si>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</si>
  <si>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</si>
  <si>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</si>
  <si>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</si>
  <si>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</si>
  <si>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</si>
  <si>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</si>
  <si>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</si>
  <si>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</si>
  <si>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</si>
  <si>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</si>
  <si>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</si>
  <si>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</si>
  <si>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</si>
  <si>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</si>
  <si>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</si>
  <si>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</si>
  <si>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</si>
  <si>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</si>
  <si>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</si>
  <si>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</si>
  <si>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</si>
  <si>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</si>
  <si>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</si>
  <si>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</si>
  <si>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</si>
  <si>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</si>
  <si>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</si>
  <si>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</si>
  <si>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</si>
  <si>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</si>
  <si>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</si>
  <si>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</si>
  <si>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</si>
  <si>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</si>
  <si>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</si>
  <si>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</si>
  <si>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</si>
  <si>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</si>
  <si>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</si>
  <si>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</si>
  <si>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</si>
  <si>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</si>
  <si>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</si>
  <si>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</si>
  <si>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</si>
  <si>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</si>
  <si>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</si>
  <si>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</si>
  <si>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</si>
  <si>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</si>
  <si>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</si>
  <si>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</si>
  <si>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</si>
  <si>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</si>
  <si>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</si>
  <si>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</si>
  <si>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</si>
  <si>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</si>
  <si>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</si>
  <si>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</si>
  <si>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</si>
  <si>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</si>
  <si>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</si>
  <si>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</si>
  <si>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</si>
  <si>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</si>
  <si>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</si>
  <si>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</si>
  <si>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</si>
  <si>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</si>
  <si>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</si>
  <si>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</si>
  <si>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</si>
  <si>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</si>
  <si>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</si>
  <si>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</si>
  <si>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</si>
  <si>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</si>
  <si>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</si>
  <si>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</si>
  <si>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</si>
  <si>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</si>
  <si>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</si>
  <si>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</si>
  <si>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</si>
  <si>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</si>
  <si>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</si>
  <si>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</si>
  <si>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</si>
  <si>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</si>
  <si>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</si>
  <si>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</si>
  <si>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</si>
  <si>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</si>
  <si>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</si>
  <si>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</si>
  <si>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</si>
  <si>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</si>
  <si>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</si>
  <si>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</si>
  <si>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</si>
  <si>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</si>
  <si>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</si>
  <si>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</si>
  <si>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</si>
  <si>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</si>
  <si>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</si>
  <si>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</si>
  <si>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</si>
  <si>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</si>
  <si>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</si>
  <si>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</si>
  <si>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</si>
  <si>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</si>
  <si>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</si>
  <si>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</si>
  <si>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</si>
  <si>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</si>
  <si>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</si>
  <si>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</si>
  <si>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</si>
  <si>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</si>
  <si>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</si>
  <si>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</si>
  <si>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</si>
  <si>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</si>
  <si>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</si>
  <si>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</si>
  <si>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</si>
  <si>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</si>
  <si>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</si>
  <si>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</si>
  <si>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</si>
  <si>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</si>
  <si>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</si>
  <si>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</si>
  <si>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</si>
  <si>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</si>
  <si>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</si>
  <si>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</si>
  <si>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</si>
  <si>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</si>
  <si>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</si>
  <si>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</si>
  <si>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</si>
  <si>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</si>
  <si>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</si>
  <si>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</si>
  <si>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</si>
  <si>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</si>
  <si>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</si>
  <si>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</si>
  <si>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</si>
  <si>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</si>
  <si>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</si>
  <si>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</si>
  <si>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</si>
  <si>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</si>
  <si>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</si>
  <si>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</si>
  <si>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</si>
  <si>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</si>
  <si>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</si>
  <si>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</si>
  <si>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</si>
  <si>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</si>
  <si>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</si>
  <si>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</si>
  <si>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</si>
  <si>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</si>
  <si>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</si>
  <si>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</si>
  <si>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</si>
  <si>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</si>
  <si>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</si>
  <si>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</si>
  <si>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</si>
  <si>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</si>
  <si>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</si>
  <si>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</si>
  <si>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</si>
  <si>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</si>
  <si>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</si>
  <si>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</si>
  <si>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</si>
  <si>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</si>
  <si>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</si>
  <si>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</si>
  <si>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</si>
  <si>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</si>
  <si>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</si>
  <si>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</si>
  <si>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</si>
  <si>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</si>
  <si>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</si>
  <si>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</si>
  <si>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</si>
  <si>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</si>
  <si>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</si>
  <si>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</si>
  <si>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</si>
  <si>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</si>
  <si>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</si>
  <si>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</si>
  <si>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</si>
  <si>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</si>
  <si>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</si>
  <si>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</si>
  <si>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</si>
  <si>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</si>
  <si>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</si>
  <si>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</si>
  <si>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</si>
  <si>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</si>
  <si>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</si>
  <si>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</si>
  <si>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</si>
  <si>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</si>
  <si>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</si>
  <si>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</si>
  <si>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</si>
  <si>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</si>
  <si>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</si>
  <si>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</si>
  <si>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</si>
  <si>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</si>
  <si>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</si>
  <si>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</si>
  <si>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</si>
  <si>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</si>
  <si>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</si>
  <si>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</si>
  <si>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</si>
  <si>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</si>
  <si>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</si>
  <si>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</si>
  <si>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</si>
  <si>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</si>
  <si>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</si>
  <si>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</si>
  <si>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</si>
  <si>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</si>
  <si>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</si>
  <si>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</si>
  <si>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</si>
  <si>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</si>
  <si>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</si>
  <si>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</si>
  <si>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</si>
  <si>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</si>
  <si>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</si>
  <si>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</si>
  <si>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</si>
  <si>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</si>
  <si>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</si>
  <si>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</si>
  <si>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</si>
  <si>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</si>
  <si>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</si>
  <si>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</si>
  <si>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</si>
  <si>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</si>
  <si>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</si>
  <si>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</si>
  <si>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</si>
  <si>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</si>
  <si>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</si>
  <si>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</si>
  <si>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</si>
  <si>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</si>
  <si>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</si>
  <si>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</si>
  <si>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</si>
  <si>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</si>
  <si>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</si>
  <si>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</si>
  <si>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</si>
  <si>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</si>
  <si>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</si>
  <si>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</si>
  <si>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</si>
  <si>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</si>
  <si>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</si>
  <si>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</si>
  <si>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</si>
  <si>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</si>
  <si>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</si>
  <si>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</si>
  <si>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</si>
  <si>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</si>
  <si>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</si>
  <si>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</si>
  <si>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</si>
  <si>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</si>
  <si>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</si>
  <si>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</si>
  <si>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</si>
  <si>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</si>
  <si>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</si>
  <si>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</si>
  <si>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</si>
  <si>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</si>
  <si>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</si>
  <si>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</si>
  <si>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</si>
  <si>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</si>
  <si>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</si>
  <si>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</si>
  <si>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</si>
  <si>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</si>
  <si>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</si>
  <si>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</si>
  <si>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</si>
  <si>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</si>
  <si>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</si>
  <si>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</si>
  <si>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</si>
  <si>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</si>
  <si>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</si>
  <si>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</si>
  <si>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</si>
  <si>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</si>
  <si>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</si>
  <si>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</si>
  <si>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</si>
  <si>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</si>
  <si>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</si>
  <si>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</si>
  <si>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</si>
  <si>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</si>
  <si>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</si>
  <si>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</si>
  <si>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</si>
  <si>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</si>
  <si>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</si>
  <si>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</si>
  <si>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</si>
  <si>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</si>
  <si>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</si>
  <si>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</si>
  <si>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</si>
  <si>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</si>
  <si>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</si>
  <si>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</si>
  <si>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</si>
  <si>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</si>
  <si>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</si>
  <si>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</si>
  <si>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</si>
  <si>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</si>
  <si>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</si>
  <si>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</si>
  <si>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</si>
  <si>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</si>
  <si>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</si>
  <si>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</si>
  <si>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</si>
  <si>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</si>
  <si>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</si>
  <si>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</si>
  <si>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</si>
  <si>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</si>
  <si>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</si>
  <si>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</si>
  <si>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</si>
  <si>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</si>
  <si>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</si>
  <si>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</si>
  <si>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</si>
  <si>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</si>
  <si>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</si>
  <si>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</si>
  <si>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</si>
  <si>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</si>
  <si>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</si>
  <si>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</si>
  <si>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</si>
  <si>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</si>
  <si>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</si>
  <si>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</si>
  <si>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</si>
  <si>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</si>
  <si>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</si>
  <si>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</si>
  <si>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</si>
  <si>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</si>
  <si>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</si>
  <si>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</si>
  <si>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</si>
  <si>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</si>
  <si>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</si>
  <si>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</si>
  <si>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</si>
  <si>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</si>
  <si>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</si>
  <si>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</si>
  <si>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</si>
  <si>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</si>
  <si>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</si>
  <si>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</si>
  <si>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</si>
  <si>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</si>
  <si>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</si>
  <si>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</si>
  <si>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</si>
  <si>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</si>
  <si>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</si>
  <si>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</si>
  <si>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</si>
  <si>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</si>
  <si>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</si>
  <si>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</si>
  <si>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</si>
  <si>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</si>
  <si>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</si>
  <si>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</si>
  <si>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</si>
  <si>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</si>
  <si>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</si>
  <si>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</si>
  <si>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</si>
  <si>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</si>
  <si>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</si>
  <si>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</si>
  <si>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</si>
  <si>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</si>
  <si>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</si>
  <si>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</si>
  <si>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</si>
  <si>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</si>
  <si>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</si>
  <si>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</si>
  <si>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</si>
  <si>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</si>
  <si>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</si>
  <si>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</si>
  <si>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</si>
  <si>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</si>
  <si>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</si>
  <si>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</si>
  <si>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</si>
  <si>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</si>
  <si>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</si>
  <si>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</si>
  <si>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</si>
  <si>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</si>
  <si>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</si>
  <si>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</si>
  <si>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</si>
  <si>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</si>
  <si>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</si>
  <si>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</si>
  <si>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</si>
  <si>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</si>
  <si>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</si>
  <si>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</si>
  <si>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</si>
  <si>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</si>
  <si>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</si>
  <si>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</si>
  <si>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</si>
  <si>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</si>
  <si>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</si>
  <si>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</si>
  <si>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</si>
  <si>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</si>
  <si>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</si>
  <si>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</si>
  <si>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</si>
  <si>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</si>
  <si>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</si>
  <si>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</si>
  <si>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</si>
  <si>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</si>
  <si>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</si>
  <si>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</si>
  <si>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</si>
  <si>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</si>
  <si>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</si>
  <si>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</si>
  <si>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</si>
  <si>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</si>
  <si>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</si>
  <si>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</si>
  <si>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</si>
  <si>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</si>
  <si>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</si>
  <si>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</si>
  <si>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</si>
  <si>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</si>
  <si>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</si>
  <si>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</si>
  <si>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</si>
  <si>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</si>
  <si>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</si>
  <si>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</si>
  <si>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</si>
  <si>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</si>
  <si>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</si>
  <si>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</si>
  <si>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</si>
  <si>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</si>
  <si>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</si>
  <si>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</si>
  <si>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</si>
  <si>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</si>
  <si>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</si>
  <si>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</si>
  <si>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</si>
  <si>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</si>
  <si>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</si>
  <si>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</si>
  <si>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</si>
  <si>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</si>
  <si>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</si>
  <si>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</si>
  <si>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</si>
  <si>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</si>
  <si>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</si>
  <si>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</si>
  <si>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</si>
  <si>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</si>
  <si>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</si>
  <si>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</si>
  <si>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</si>
  <si>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</si>
  <si>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</si>
  <si>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</si>
  <si>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</si>
  <si>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</si>
  <si>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</si>
  <si>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</si>
  <si>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</si>
  <si>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</si>
  <si>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</si>
  <si>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</si>
  <si>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</si>
  <si>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</si>
  <si>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</si>
  <si>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</si>
  <si>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</si>
  <si>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</si>
  <si>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</si>
  <si>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</si>
  <si>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</si>
  <si>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</si>
  <si>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</si>
  <si>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</si>
  <si>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</si>
  <si>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</si>
  <si>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</si>
  <si>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</si>
  <si>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</si>
  <si>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</si>
  <si>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</si>
  <si>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</si>
  <si>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</si>
  <si>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</si>
  <si>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</si>
  <si>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</si>
  <si>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</si>
  <si>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</si>
  <si>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</si>
  <si>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</si>
  <si>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</si>
  <si>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</si>
  <si>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</si>
  <si>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</si>
  <si>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</si>
  <si>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</si>
  <si>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</si>
  <si>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</si>
  <si>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</si>
  <si>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</si>
  <si>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</si>
  <si>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</si>
  <si>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</si>
  <si>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</si>
  <si>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</si>
  <si>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</si>
  <si>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</si>
  <si>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</si>
  <si>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</si>
  <si>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</si>
  <si>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</si>
  <si>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</si>
  <si>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</si>
  <si>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</si>
  <si>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</si>
  <si>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</si>
  <si>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</si>
  <si>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</si>
  <si>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</si>
  <si>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</si>
  <si>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</si>
  <si>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</si>
  <si>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</si>
  <si>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</si>
  <si>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</si>
  <si>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</si>
  <si>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</si>
  <si>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</si>
  <si>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</si>
  <si>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</si>
  <si>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</si>
  <si>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</si>
  <si>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</si>
  <si>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</si>
  <si>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</si>
  <si>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</si>
  <si>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</si>
  <si>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</si>
  <si>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</si>
  <si>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</si>
  <si>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</si>
  <si>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</si>
  <si>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</si>
  <si>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</si>
  <si>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</si>
  <si>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</si>
  <si>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</si>
  <si>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</si>
  <si>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</si>
  <si>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</si>
  <si>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</si>
  <si>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</si>
  <si>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</si>
  <si>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</si>
  <si>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</si>
  <si>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</si>
  <si>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</si>
  <si>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</si>
  <si>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</si>
  <si>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</si>
  <si>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</si>
  <si>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</si>
  <si>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</si>
  <si>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</si>
  <si>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</si>
  <si>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</si>
  <si>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</si>
  <si>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</si>
  <si>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</si>
  <si>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</si>
  <si>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</si>
  <si>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</si>
  <si>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</si>
  <si>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</si>
  <si>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</si>
  <si>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</si>
  <si>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</si>
  <si>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</si>
  <si>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</si>
  <si>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</si>
  <si>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</si>
  <si>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</si>
  <si>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</si>
  <si>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</si>
  <si>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</si>
  <si>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</si>
  <si>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</si>
  <si>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</si>
  <si>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</si>
  <si>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</si>
  <si>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</si>
  <si>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</si>
  <si>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</si>
  <si>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</si>
  <si>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</si>
  <si>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</si>
  <si>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</si>
  <si>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</si>
  <si>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</si>
  <si>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</si>
  <si>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</si>
  <si>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</si>
  <si>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</si>
  <si>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</si>
  <si>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</si>
  <si>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</si>
  <si>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</si>
  <si>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</si>
  <si>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</si>
  <si>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</si>
  <si>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</si>
  <si>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</si>
  <si>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</si>
  <si>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</si>
  <si>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</si>
  <si>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</si>
  <si>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</si>
  <si>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</si>
  <si>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</si>
  <si>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</si>
  <si>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</si>
  <si>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</si>
  <si>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</si>
  <si>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</si>
  <si>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</si>
  <si>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</si>
  <si>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</si>
  <si>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</si>
  <si>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</si>
  <si>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</si>
  <si>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</si>
  <si>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</si>
  <si>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</si>
  <si>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</si>
  <si>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</si>
  <si>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</si>
  <si>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</si>
  <si>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</si>
  <si>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</si>
  <si>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</si>
  <si>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</si>
  <si>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</si>
  <si>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</si>
  <si>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</si>
  <si>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</si>
  <si>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</si>
  <si>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</si>
  <si>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</si>
  <si>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</si>
  <si>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</si>
  <si>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</si>
  <si>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</si>
  <si>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</si>
  <si>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</si>
  <si>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</si>
  <si>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</si>
  <si>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</si>
  <si>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</si>
  <si>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</si>
  <si>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</si>
  <si>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</si>
  <si>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</si>
  <si>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</si>
  <si>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</si>
  <si>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</si>
  <si>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</si>
  <si>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</si>
  <si>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</si>
  <si>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</si>
  <si>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</si>
  <si>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</si>
  <si>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</si>
  <si>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</si>
  <si>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</si>
  <si>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</si>
  <si>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</si>
  <si>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</si>
  <si>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</si>
  <si>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</si>
  <si>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</si>
  <si>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</si>
  <si>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</si>
  <si>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</si>
  <si>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</si>
  <si>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</si>
  <si>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</si>
  <si>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</si>
  <si>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</si>
  <si>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</si>
  <si>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</si>
  <si>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</si>
  <si>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</si>
  <si>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</si>
  <si>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</si>
  <si>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</si>
  <si>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</si>
  <si>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</si>
  <si>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</si>
  <si>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</si>
  <si>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</si>
  <si>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</si>
  <si>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</si>
  <si>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</si>
  <si>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</si>
  <si>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</si>
  <si>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</si>
  <si>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</si>
  <si>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</si>
  <si>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</si>
  <si>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</si>
  <si>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</si>
  <si>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</si>
  <si>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</si>
  <si>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</si>
  <si>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</si>
  <si>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</si>
  <si>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</si>
  <si>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</si>
  <si>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</si>
  <si>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</si>
  <si>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</si>
  <si>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</si>
  <si>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</si>
  <si>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</si>
  <si>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</si>
  <si>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</si>
  <si>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</si>
  <si>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</si>
  <si>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</si>
  <si>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</si>
  <si>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</si>
  <si>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</si>
  <si>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</si>
  <si>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</si>
  <si>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</si>
  <si>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</si>
  <si>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</si>
  <si>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</si>
  <si>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</si>
  <si>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</si>
  <si>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</si>
  <si>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</si>
  <si>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</si>
  <si>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</si>
  <si>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</si>
  <si>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</si>
  <si>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</si>
  <si>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</si>
  <si>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</si>
  <si>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</si>
  <si>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</si>
  <si>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</si>
  <si>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</si>
  <si>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</si>
  <si>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</si>
  <si>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</si>
  <si>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</si>
  <si>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</si>
  <si>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</si>
  <si>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</si>
  <si>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</si>
  <si>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</si>
  <si>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</si>
  <si>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</si>
  <si>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</si>
  <si>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</si>
  <si>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</si>
  <si>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</si>
  <si>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</si>
  <si>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</si>
  <si>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</si>
  <si>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</si>
  <si>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</si>
  <si>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</si>
  <si>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</si>
  <si>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</si>
  <si>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</si>
  <si>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</si>
  <si>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</si>
  <si>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</si>
  <si>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</si>
  <si>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</si>
  <si>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</si>
  <si>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</si>
  <si>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</si>
  <si>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</si>
  <si>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</si>
  <si>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</si>
  <si>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</si>
  <si>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</si>
  <si>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</si>
  <si>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</si>
  <si>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</si>
  <si>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</si>
  <si>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</si>
  <si>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</si>
  <si>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</si>
  <si>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</si>
  <si>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</si>
  <si>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</si>
  <si>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</si>
  <si>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</si>
  <si>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</si>
  <si>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</si>
  <si>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</si>
  <si>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</si>
  <si>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</si>
  <si>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</si>
  <si>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</si>
  <si>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</si>
  <si>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</si>
  <si>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</si>
  <si>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</si>
  <si>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</si>
  <si>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</si>
  <si>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</si>
  <si>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</si>
  <si>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</si>
  <si>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</si>
  <si>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</si>
  <si>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</si>
  <si>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</si>
  <si>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</si>
  <si>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</si>
  <si>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</si>
  <si>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</si>
  <si>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</si>
  <si>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</si>
  <si>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</si>
  <si>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</si>
  <si>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</si>
  <si>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</si>
  <si>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</si>
  <si>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</si>
  <si>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</si>
  <si>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</si>
  <si>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</si>
  <si>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</si>
  <si>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</si>
  <si>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</si>
  <si>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</si>
  <si>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</si>
  <si>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</si>
  <si>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</si>
  <si>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</si>
  <si>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</si>
  <si>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</si>
  <si>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</si>
  <si>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</si>
  <si>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</si>
  <si>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</si>
  <si>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</si>
  <si>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</si>
  <si>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</si>
  <si>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</si>
  <si>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</si>
  <si>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</si>
  <si>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</si>
  <si>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</si>
  <si>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</si>
  <si>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</si>
  <si>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</si>
  <si>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</si>
  <si>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</si>
  <si>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</si>
  <si>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</si>
  <si>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</si>
  <si>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</si>
  <si>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</si>
  <si>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</si>
  <si>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</si>
  <si>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</si>
  <si>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</si>
  <si>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</si>
  <si>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</si>
  <si>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</si>
  <si>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</si>
  <si>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</si>
  <si>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</si>
  <si>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</si>
  <si>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</si>
  <si>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</si>
  <si>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</si>
  <si>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</si>
  <si>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</si>
  <si>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</si>
  <si>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</si>
  <si>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</si>
  <si>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</si>
  <si>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</si>
  <si>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</si>
  <si>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</si>
  <si>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</si>
  <si>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</si>
  <si>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</si>
  <si>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</si>
  <si>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</si>
  <si>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</si>
  <si>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</si>
  <si>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</si>
  <si>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</si>
  <si>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</si>
  <si>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</si>
  <si>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</si>
  <si>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</si>
  <si>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</si>
  <si>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</si>
  <si>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</si>
  <si>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</si>
  <si>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</si>
  <si>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</si>
  <si>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</si>
  <si>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</si>
  <si>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</si>
  <si>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</si>
  <si>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</si>
  <si>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</si>
  <si>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</si>
  <si>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</si>
  <si>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</si>
  <si>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</si>
  <si>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</si>
  <si>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</si>
  <si>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</si>
  <si>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</si>
  <si>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</si>
  <si>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</si>
  <si>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</si>
  <si>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</si>
  <si>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</si>
  <si>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</si>
  <si>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</si>
  <si>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</si>
  <si>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</si>
  <si>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</si>
  <si>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</si>
  <si>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</si>
  <si>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</si>
  <si>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</si>
  <si>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</si>
  <si>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</si>
  <si>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</si>
  <si>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</si>
  <si>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</si>
  <si>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</si>
  <si>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</si>
  <si>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</si>
  <si>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</si>
  <si>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</si>
  <si>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</si>
  <si>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</si>
  <si>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</si>
  <si>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</si>
  <si>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</si>
  <si>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</si>
  <si>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</si>
  <si>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</si>
  <si>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</si>
  <si>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</si>
  <si>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</si>
  <si>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</si>
  <si>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</si>
  <si>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</si>
  <si>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</si>
  <si>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</si>
  <si>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</si>
  <si>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</si>
  <si>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</si>
  <si>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</si>
  <si>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</si>
  <si>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</si>
  <si>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</si>
  <si>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</si>
  <si>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</si>
  <si>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</si>
  <si>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</si>
  <si>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</si>
  <si>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</si>
  <si>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</si>
  <si>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</si>
  <si>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</si>
  <si>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</si>
  <si>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</si>
  <si>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</si>
  <si>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</si>
  <si>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</si>
  <si>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</si>
  <si>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</si>
  <si>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</si>
  <si>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</si>
  <si>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</si>
  <si>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</si>
  <si>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</si>
  <si>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</si>
  <si>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</si>
  <si>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</si>
  <si>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</si>
  <si>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</si>
  <si>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</si>
  <si>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</si>
  <si>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</si>
  <si>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</si>
  <si>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</si>
  <si>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</si>
  <si>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</si>
  <si>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</si>
  <si>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</si>
  <si>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</si>
  <si>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</si>
  <si>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</si>
  <si>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</si>
  <si>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</si>
  <si>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</si>
  <si>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</si>
  <si>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</si>
  <si>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</si>
  <si>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</si>
  <si>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</si>
  <si>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</si>
  <si>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</si>
  <si>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</si>
  <si>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</si>
  <si>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</si>
  <si>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</si>
  <si>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</si>
  <si>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</si>
  <si>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</si>
  <si>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</si>
  <si>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</si>
  <si>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</si>
  <si>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</si>
  <si>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</si>
  <si>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</si>
  <si>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</si>
  <si>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</si>
  <si>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</si>
  <si>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</si>
  <si>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</si>
  <si>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</si>
  <si>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</si>
  <si>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</si>
  <si>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</si>
  <si>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</si>
  <si>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</si>
  <si>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</si>
  <si>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</si>
  <si>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</si>
  <si>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</si>
  <si>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</si>
  <si>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</si>
  <si>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</si>
  <si>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</si>
  <si>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</si>
  <si>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</si>
  <si>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</si>
  <si>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</si>
  <si>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</si>
  <si>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</si>
  <si>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</si>
  <si>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</si>
  <si>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</si>
  <si>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</si>
  <si>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</si>
  <si>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</si>
  <si>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</si>
  <si>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</si>
  <si>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</si>
  <si>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</si>
  <si>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</si>
  <si>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</si>
  <si>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</si>
  <si>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</si>
  <si>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</si>
  <si>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</si>
  <si>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</si>
  <si>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</si>
  <si>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</si>
  <si>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</si>
  <si>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</si>
  <si>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</si>
  <si>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</si>
  <si>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</si>
  <si>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</si>
  <si>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</si>
  <si>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</si>
  <si>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</si>
  <si>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</si>
  <si>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</si>
  <si>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</si>
  <si>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</si>
  <si>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</si>
  <si>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</si>
  <si>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</si>
  <si>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</si>
  <si>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</si>
  <si>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</si>
  <si>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</si>
  <si>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</si>
  <si>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</si>
  <si>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</si>
  <si>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</si>
  <si>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</si>
  <si>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</si>
  <si>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</si>
  <si>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</si>
  <si>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</si>
  <si>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</si>
  <si>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</si>
  <si>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</si>
  <si>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</si>
  <si>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</si>
  <si>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</si>
  <si>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</si>
  <si>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</si>
  <si>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</si>
  <si>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</si>
  <si>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</si>
  <si>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</si>
  <si>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</si>
  <si>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</si>
  <si>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</si>
  <si>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</si>
  <si>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</si>
  <si>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</si>
  <si>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</si>
  <si>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</si>
  <si>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</si>
  <si>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</si>
  <si>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</si>
  <si>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</si>
  <si>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</si>
  <si>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</si>
  <si>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</si>
  <si>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</si>
  <si>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</si>
  <si>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</si>
  <si>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</si>
  <si>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</si>
  <si>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</si>
  <si>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</si>
  <si>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</si>
  <si>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</si>
  <si>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</si>
  <si>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</si>
  <si>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</si>
  <si>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</si>
  <si>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</si>
  <si>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</si>
  <si>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</si>
  <si>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</si>
  <si>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</si>
  <si>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</si>
  <si>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</si>
  <si>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</si>
  <si>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</si>
  <si>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</si>
  <si>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</si>
  <si>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</si>
  <si>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</si>
  <si>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</si>
  <si>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</si>
  <si>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</si>
  <si>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</si>
  <si>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</si>
  <si>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</si>
  <si>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</si>
  <si>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</si>
  <si>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</si>
  <si>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</si>
  <si>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</si>
  <si>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</si>
  <si>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</si>
  <si>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</si>
  <si>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</si>
  <si>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</si>
  <si>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</si>
  <si>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</si>
  <si>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</si>
  <si>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</si>
  <si>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</si>
  <si>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</si>
  <si>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</si>
  <si>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</si>
  <si>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</si>
  <si>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</si>
  <si>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</si>
  <si>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</si>
  <si>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</si>
  <si>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</si>
  <si>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</si>
  <si>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</si>
  <si>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</si>
  <si>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</si>
  <si>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</si>
  <si>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</si>
  <si>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</si>
  <si>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</si>
  <si>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</si>
  <si>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</si>
  <si>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</si>
  <si>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</si>
  <si>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</si>
  <si>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</si>
  <si>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</si>
  <si>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</si>
  <si>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</si>
  <si>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</si>
  <si>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</si>
  <si>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</si>
  <si>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</si>
  <si>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</si>
  <si>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</si>
  <si>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</si>
  <si>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</si>
  <si>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</si>
  <si>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</si>
  <si>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</si>
  <si>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</si>
  <si>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</si>
  <si>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</si>
  <si>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</si>
  <si>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</si>
  <si>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</si>
  <si>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</si>
  <si>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</si>
  <si>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</si>
  <si>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</si>
  <si>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</si>
  <si>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</si>
  <si>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</si>
  <si>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</si>
  <si>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</si>
  <si>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</si>
  <si>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</si>
  <si>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</si>
  <si>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</si>
  <si>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</si>
  <si>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</si>
  <si>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</si>
  <si>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</si>
  <si>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</si>
  <si>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</si>
  <si>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</si>
  <si>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</si>
  <si>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</si>
  <si>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</si>
  <si>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</si>
  <si>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</si>
  <si>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</si>
  <si>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</si>
  <si>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</si>
  <si>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</si>
  <si>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</si>
  <si>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</si>
  <si>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</si>
  <si>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</si>
  <si>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</si>
  <si>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</si>
  <si>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</si>
  <si>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</si>
  <si>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</si>
  <si>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</si>
  <si>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</si>
  <si>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</si>
  <si>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</si>
  <si>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</si>
  <si>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</si>
  <si>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</si>
  <si>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</si>
  <si>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</si>
  <si>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</si>
  <si>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</si>
  <si>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</si>
  <si>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</si>
  <si>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</si>
  <si>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</si>
  <si>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</si>
  <si>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</si>
  <si>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</si>
  <si>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</si>
  <si>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</si>
  <si>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</si>
  <si>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</si>
  <si>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</si>
  <si>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</si>
  <si>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</si>
  <si>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</si>
  <si>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</si>
  <si>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</si>
  <si>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</si>
  <si>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</si>
  <si>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</si>
  <si>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</si>
  <si>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</si>
  <si>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</si>
  <si>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</si>
  <si>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</si>
  <si>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</si>
  <si>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</si>
  <si>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</si>
  <si>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</si>
  <si>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</si>
  <si>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</si>
  <si>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</si>
  <si>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</si>
  <si>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</si>
  <si>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</si>
  <si>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</si>
  <si>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</si>
  <si>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</si>
  <si>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</si>
  <si>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</si>
  <si>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</si>
  <si>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</si>
  <si>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</si>
  <si>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</si>
  <si>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</si>
  <si>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</si>
  <si>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</si>
  <si>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</si>
  <si>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</si>
  <si>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</si>
  <si>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</si>
  <si>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</si>
  <si>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</si>
  <si>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</si>
  <si>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</si>
  <si>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</si>
  <si>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</si>
  <si>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</si>
  <si>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</si>
  <si>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</si>
  <si>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</si>
  <si>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</si>
  <si>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</si>
  <si>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</si>
  <si>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</si>
  <si>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</si>
  <si>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</si>
  <si>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</si>
  <si>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</si>
  <si>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</si>
  <si>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</si>
  <si>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</si>
  <si>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</si>
  <si>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</si>
  <si>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</si>
  <si>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</si>
  <si>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</si>
  <si>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</si>
  <si>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</si>
  <si>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</si>
  <si>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</si>
  <si>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</si>
  <si>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</si>
  <si>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</si>
  <si>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</si>
  <si>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</si>
  <si>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</si>
  <si>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</si>
  <si>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</si>
  <si>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</si>
  <si>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</si>
  <si>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</si>
  <si>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</si>
  <si>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</si>
  <si>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</si>
  <si>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</si>
  <si>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</si>
  <si>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</si>
  <si>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</si>
  <si>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</si>
  <si>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</si>
  <si>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</si>
  <si>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</si>
  <si>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</si>
  <si>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</si>
  <si>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</si>
  <si>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</si>
  <si>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</si>
  <si>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</si>
  <si>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</si>
  <si>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</si>
  <si>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</si>
  <si>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</si>
  <si>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</si>
  <si>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</si>
  <si>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</si>
  <si>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</si>
  <si>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</si>
  <si>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</si>
  <si>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</si>
  <si>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</si>
  <si>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</si>
  <si>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</si>
  <si>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</si>
  <si>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</si>
  <si>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</si>
  <si>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</si>
  <si>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</si>
  <si>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</si>
  <si>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</si>
  <si>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</si>
  <si>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</si>
  <si>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</si>
  <si>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</si>
  <si>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</si>
  <si>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</si>
  <si>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</si>
  <si>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</si>
  <si>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</si>
  <si>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</si>
  <si>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</si>
  <si>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</si>
  <si>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</si>
  <si>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</si>
  <si>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</si>
  <si>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</si>
  <si>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</si>
  <si>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</si>
  <si>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</si>
  <si>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</si>
  <si>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</si>
  <si>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</si>
  <si>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</si>
  <si>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</si>
  <si>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</si>
  <si>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</si>
  <si>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</si>
  <si>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</si>
  <si>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</si>
  <si>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</si>
  <si>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</si>
  <si>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</si>
  <si>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</si>
  <si>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</si>
  <si>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</si>
  <si>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</si>
  <si>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</si>
  <si>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</si>
  <si>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</si>
  <si>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</si>
  <si>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</si>
  <si>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</si>
  <si>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</si>
  <si>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</si>
  <si>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</si>
  <si>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</si>
  <si>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</si>
  <si>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</si>
  <si>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</si>
  <si>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</si>
  <si>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</si>
  <si>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</si>
  <si>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</si>
  <si>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</si>
  <si>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</si>
  <si>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</si>
  <si>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</si>
  <si>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</si>
  <si>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</si>
  <si>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</si>
  <si>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</si>
  <si>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</si>
  <si>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</si>
  <si>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</si>
  <si>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</si>
  <si>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</si>
  <si>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</si>
  <si>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</si>
  <si>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</si>
  <si>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</si>
  <si>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</si>
  <si>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</si>
  <si>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</si>
  <si>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</si>
  <si>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</si>
  <si>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</si>
  <si>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</si>
  <si>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</si>
  <si>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</si>
  <si>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</si>
  <si>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</si>
  <si>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</si>
  <si>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</si>
  <si>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</si>
  <si>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</si>
  <si>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</si>
  <si>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</si>
  <si>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</si>
  <si>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</si>
  <si>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</si>
  <si>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</si>
  <si>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</si>
  <si>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</si>
  <si>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</si>
  <si>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</si>
  <si>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</si>
  <si>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</si>
  <si>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</si>
  <si>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</si>
  <si>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</si>
  <si>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</si>
  <si>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</si>
  <si>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</si>
  <si>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</si>
  <si>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</si>
  <si>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</si>
  <si>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</si>
  <si>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</si>
  <si>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</si>
  <si>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</si>
  <si>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</si>
  <si>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</si>
  <si>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</si>
  <si>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</si>
  <si>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</si>
  <si>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</si>
  <si>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</si>
  <si>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</si>
  <si>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</si>
  <si>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</si>
  <si>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</si>
  <si>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</si>
  <si>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</si>
  <si>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</si>
  <si>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</si>
  <si>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</si>
  <si>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</si>
  <si>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</si>
  <si>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</si>
  <si>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</si>
  <si>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</si>
  <si>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</si>
  <si>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</si>
  <si>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</si>
  <si>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</si>
  <si>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</si>
  <si>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</si>
  <si>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</si>
  <si>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</si>
  <si>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</si>
  <si>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</si>
  <si>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</si>
  <si>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</si>
  <si>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</si>
  <si>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</si>
  <si>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</si>
  <si>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</si>
  <si>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</si>
  <si>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</si>
  <si>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</si>
  <si>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</si>
  <si>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</si>
  <si>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</si>
  <si>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</si>
  <si>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</si>
  <si>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</si>
  <si>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</si>
  <si>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</si>
  <si>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</si>
  <si>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</si>
  <si>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</si>
  <si>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</si>
  <si>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</si>
  <si>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</si>
  <si>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</si>
  <si>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</si>
  <si>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</si>
  <si>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</si>
  <si>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</si>
  <si>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</si>
  <si>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</si>
  <si>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</si>
  <si>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</si>
  <si>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</si>
  <si>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</si>
  <si>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</si>
  <si>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</si>
  <si>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</si>
  <si>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</si>
  <si>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</si>
  <si>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</si>
  <si>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</si>
  <si>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</si>
  <si>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</si>
  <si>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</si>
  <si>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</si>
  <si>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</si>
  <si>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</si>
  <si>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</si>
  <si>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</si>
  <si>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</si>
  <si>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</si>
  <si>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</si>
  <si>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</si>
  <si>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</si>
  <si>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</si>
  <si>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</si>
  <si>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</si>
  <si>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</si>
  <si>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</si>
  <si>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</si>
  <si>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</si>
  <si>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</si>
  <si>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</si>
  <si>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</si>
  <si>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</si>
  <si>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</si>
  <si>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</si>
  <si>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</si>
  <si>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</si>
  <si>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</si>
  <si>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</si>
  <si>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</si>
  <si>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</si>
  <si>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</si>
  <si>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</si>
  <si>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</si>
  <si>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</si>
  <si>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</si>
  <si>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</si>
  <si>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</si>
  <si>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</si>
  <si>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</si>
  <si>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</si>
  <si>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</si>
  <si>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</si>
  <si>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</si>
  <si>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</si>
  <si>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</si>
  <si>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</si>
  <si>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</si>
  <si>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</si>
  <si>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</si>
  <si>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</si>
  <si>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</si>
  <si>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</si>
  <si>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</si>
  <si>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</si>
  <si>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</si>
  <si>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</si>
  <si>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</si>
  <si>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</si>
  <si>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</si>
  <si>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</si>
  <si>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</si>
  <si>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</si>
  <si>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</si>
  <si>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</si>
  <si>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</si>
  <si>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</si>
  <si>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</si>
  <si>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</si>
  <si>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</si>
  <si>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</si>
  <si>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</si>
  <si>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</si>
  <si>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</si>
  <si>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</si>
  <si>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</si>
  <si>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</si>
  <si>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</si>
  <si>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</si>
  <si>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</si>
  <si>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</si>
  <si>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</si>
  <si>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</si>
  <si>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</si>
  <si>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</si>
  <si>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</si>
  <si>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</si>
  <si>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</si>
  <si>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</si>
  <si>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</si>
  <si>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</si>
  <si>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</si>
  <si>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</si>
  <si>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</si>
  <si>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</si>
  <si>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</si>
  <si>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</si>
  <si>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</si>
  <si>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</si>
  <si>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</si>
  <si>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</si>
  <si>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</si>
  <si>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</si>
  <si>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</si>
  <si>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</si>
  <si>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</si>
  <si>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</si>
  <si>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</si>
  <si>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</si>
  <si>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</si>
  <si>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</si>
  <si>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</si>
  <si>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</si>
  <si>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</si>
  <si>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</si>
  <si>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</si>
  <si>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</si>
  <si>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</si>
  <si>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</si>
  <si>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</si>
  <si>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</si>
  <si>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</si>
  <si>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</si>
  <si>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</si>
  <si>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</si>
  <si>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</si>
  <si>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</si>
  <si>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</si>
  <si>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</si>
  <si>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</si>
  <si>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</si>
  <si>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</si>
  <si>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</si>
  <si>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</si>
  <si>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</si>
  <si>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</si>
  <si>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</si>
  <si>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</si>
  <si>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</si>
  <si>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</si>
  <si>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</si>
  <si>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</si>
  <si>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</si>
  <si>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</si>
  <si>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</si>
  <si>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</si>
  <si>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</si>
  <si>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</si>
  <si>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</si>
  <si>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</si>
  <si>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</si>
  <si>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</si>
  <si>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</si>
  <si>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</si>
  <si>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</si>
  <si>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</si>
  <si>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</si>
  <si>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</si>
  <si>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</si>
  <si>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</si>
  <si>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</si>
  <si>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</si>
  <si>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</si>
  <si>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</si>
  <si>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</si>
  <si>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</si>
  <si>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</si>
  <si>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</si>
  <si>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</si>
  <si>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</si>
  <si>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</si>
  <si>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</si>
  <si>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</si>
  <si>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</si>
  <si>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</si>
  <si>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</si>
  <si>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</si>
  <si>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</si>
  <si>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</si>
  <si>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</si>
  <si>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</si>
  <si>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</si>
  <si>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</si>
  <si>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</si>
  <si>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</si>
  <si>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</si>
  <si>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</si>
  <si>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</si>
  <si>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</si>
  <si>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</si>
  <si>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</si>
  <si>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</si>
  <si>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</si>
  <si>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</si>
  <si>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</si>
  <si>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</si>
  <si>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</si>
  <si>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</si>
  <si>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</si>
  <si>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</si>
  <si>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</si>
  <si>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</si>
  <si>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</si>
  <si>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</si>
  <si>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</si>
  <si>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</si>
  <si>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</si>
  <si>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</si>
  <si>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</si>
  <si>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</si>
  <si>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</si>
  <si>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</si>
  <si>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</si>
  <si>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</si>
  <si>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</si>
  <si>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</si>
  <si>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</si>
  <si>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</si>
  <si>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</si>
  <si>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</si>
  <si>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</si>
  <si>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</si>
  <si>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</si>
  <si>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</si>
  <si>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</si>
  <si>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</si>
  <si>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</si>
  <si>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</si>
  <si>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</si>
  <si>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</si>
  <si>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</si>
  <si>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</si>
  <si>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</si>
  <si>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</si>
  <si>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</si>
  <si>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</si>
  <si>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</si>
  <si>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</si>
  <si>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</si>
  <si>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</si>
  <si>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</si>
  <si>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</si>
  <si>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</si>
  <si>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</si>
  <si>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</si>
  <si>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</si>
  <si>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</si>
  <si>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</si>
  <si>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</si>
  <si>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</si>
  <si>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</si>
  <si>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</si>
  <si>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</si>
  <si>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</si>
  <si>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</si>
  <si>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</si>
  <si>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</si>
  <si>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</si>
  <si>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</si>
  <si>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</si>
  <si>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</si>
  <si>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</si>
  <si>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</si>
  <si>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</si>
  <si>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</si>
  <si>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</si>
  <si>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</si>
  <si>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</si>
  <si>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</si>
  <si>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</si>
  <si>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</si>
  <si>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</si>
  <si>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</si>
  <si>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</si>
  <si>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</si>
  <si>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</si>
  <si>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</si>
  <si>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</si>
  <si>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</si>
  <si>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</si>
  <si>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</si>
  <si>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</si>
  <si>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</si>
  <si>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</si>
  <si>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</si>
  <si>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</si>
  <si>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</si>
  <si>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</si>
  <si>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</si>
  <si>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</si>
  <si>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</si>
  <si>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</si>
  <si>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</si>
  <si>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</si>
  <si>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</si>
  <si>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</si>
  <si>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</si>
  <si>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</si>
  <si>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</si>
  <si>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</si>
  <si>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</si>
  <si>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</si>
  <si>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</si>
  <si>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</si>
  <si>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</si>
  <si>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</si>
  <si>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</si>
  <si>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</si>
  <si>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</si>
  <si>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</si>
  <si>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</si>
  <si>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</si>
  <si>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</si>
  <si>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</si>
  <si>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</si>
  <si>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</si>
  <si>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</si>
  <si>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</si>
  <si>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</si>
  <si>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</si>
  <si>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</si>
  <si>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</si>
  <si>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</si>
  <si>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</si>
  <si>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</si>
  <si>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</si>
  <si>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</si>
  <si>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</si>
  <si>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</si>
  <si>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</si>
  <si>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</si>
  <si>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</si>
  <si>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</si>
  <si>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</si>
  <si>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</si>
  <si>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</si>
  <si>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</si>
  <si>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</si>
  <si>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</si>
  <si>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</si>
  <si>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</si>
  <si>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</si>
  <si>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</si>
  <si>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</si>
  <si>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</si>
  <si>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</si>
  <si>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</si>
  <si>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</si>
  <si>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</si>
  <si>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</si>
  <si>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</si>
  <si>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</si>
  <si>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</si>
  <si>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</si>
  <si>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</si>
  <si>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</si>
  <si>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</si>
  <si>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</si>
  <si>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</si>
  <si>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</si>
  <si>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</si>
  <si>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</si>
  <si>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</si>
  <si>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</si>
  <si>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</si>
  <si>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</si>
  <si>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</si>
  <si>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</si>
  <si>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</si>
  <si>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</si>
  <si>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</si>
  <si>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</si>
  <si>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</si>
  <si>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</si>
  <si>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</si>
  <si>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</si>
  <si>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</si>
  <si>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</si>
  <si>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</si>
  <si>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</si>
  <si>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</si>
  <si>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</si>
  <si>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</si>
  <si>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</si>
  <si>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</si>
  <si>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</si>
  <si>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</si>
  <si>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</si>
  <si>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</si>
  <si>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</si>
  <si>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</si>
  <si>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</si>
  <si>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</si>
  <si>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</si>
  <si>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</si>
  <si>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</si>
  <si>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</si>
  <si>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</si>
  <si>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</si>
  <si>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</si>
  <si>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</si>
  <si>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</si>
  <si>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</si>
  <si>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</si>
  <si>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</si>
  <si>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</si>
  <si>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</si>
  <si>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</si>
  <si>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</si>
  <si>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</si>
  <si>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</si>
  <si>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</si>
  <si>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</si>
  <si>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</si>
  <si>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</si>
  <si>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</si>
  <si>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</si>
  <si>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</si>
  <si>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</si>
  <si>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</si>
  <si>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</si>
  <si>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</si>
  <si>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</si>
  <si>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</si>
  <si>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</si>
  <si>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</si>
  <si>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</si>
  <si>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</si>
  <si>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</si>
  <si>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</si>
  <si>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</si>
  <si>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</si>
  <si>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</si>
  <si>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</si>
  <si>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</si>
  <si>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</si>
  <si>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</si>
  <si>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</si>
  <si>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</si>
  <si>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</si>
  <si>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</si>
  <si>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</si>
  <si>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</si>
  <si>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</si>
  <si>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</si>
  <si>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</si>
  <si>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</si>
  <si>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</si>
  <si>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</si>
  <si>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</si>
  <si>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</si>
  <si>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</si>
  <si>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</si>
  <si>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</si>
  <si>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</si>
  <si>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</si>
  <si>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</si>
  <si>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</si>
  <si>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</si>
  <si>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</si>
  <si>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</si>
  <si>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</si>
  <si>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</si>
  <si>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</si>
  <si>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</si>
  <si>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</si>
  <si>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</si>
  <si>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</si>
  <si>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</si>
  <si>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</si>
  <si>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</si>
  <si>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</si>
  <si>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</si>
  <si>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</si>
  <si>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</si>
  <si>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</si>
  <si>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</si>
  <si>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</si>
  <si>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</si>
  <si>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</si>
  <si>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</si>
  <si>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</si>
  <si>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</si>
  <si>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</si>
  <si>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</si>
  <si>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</si>
  <si>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</si>
  <si>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</si>
  <si>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</si>
  <si>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</si>
  <si>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</si>
  <si>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</si>
  <si>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</si>
  <si>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</si>
  <si>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</si>
  <si>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</si>
  <si>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</si>
  <si>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</si>
  <si>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</si>
  <si>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</si>
  <si>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</si>
  <si>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</si>
  <si>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</si>
  <si>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</si>
  <si>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</si>
  <si>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</si>
  <si>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</si>
  <si>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</si>
  <si>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</si>
  <si>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</si>
  <si>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</si>
  <si>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</si>
  <si>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</si>
  <si>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</si>
  <si>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</si>
  <si>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</si>
  <si>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</si>
  <si>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</si>
  <si>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</si>
  <si>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</si>
  <si>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</si>
  <si>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</si>
  <si>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</si>
  <si>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</si>
  <si>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</si>
  <si>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</si>
  <si>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</si>
  <si>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</si>
  <si>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</si>
  <si>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</si>
  <si>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</si>
  <si>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</si>
  <si>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</si>
  <si>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</si>
  <si>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</si>
  <si>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</si>
  <si>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</si>
  <si>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</si>
  <si>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</si>
  <si>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</si>
  <si>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</si>
  <si>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</si>
  <si>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</si>
  <si>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</si>
  <si>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</si>
  <si>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</si>
  <si>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</si>
  <si>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</si>
  <si>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</si>
  <si>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</si>
  <si>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</si>
  <si>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</si>
  <si>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</si>
  <si>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</si>
  <si>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</si>
  <si>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</si>
  <si>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</si>
  <si>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</si>
  <si>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</si>
  <si>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</si>
  <si>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</si>
  <si>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</si>
  <si>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</si>
  <si>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</si>
  <si>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</si>
  <si>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</si>
  <si>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</si>
  <si>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</si>
  <si>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</si>
  <si>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</si>
  <si>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</si>
  <si>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</si>
  <si>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</si>
  <si>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</si>
  <si>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</si>
  <si>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</si>
  <si>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</si>
  <si>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</si>
  <si>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</si>
  <si>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</si>
  <si>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</si>
  <si>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</si>
  <si>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</si>
  <si>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</si>
  <si>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</si>
  <si>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</si>
  <si>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</si>
  <si>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</si>
  <si>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</si>
  <si>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</si>
  <si>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</si>
  <si>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</si>
  <si>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</si>
  <si>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</si>
  <si>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</si>
  <si>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</si>
  <si>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</si>
  <si>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</si>
  <si>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</si>
  <si>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</si>
  <si>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</si>
  <si>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</si>
  <si>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</si>
  <si>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</si>
  <si>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</si>
  <si>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</si>
  <si>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</si>
  <si>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</si>
  <si>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</si>
  <si>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</si>
  <si>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</si>
  <si>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</si>
  <si>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</si>
  <si>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</si>
  <si>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</si>
  <si>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</si>
  <si>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</si>
  <si>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</si>
  <si>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</si>
  <si>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</si>
  <si>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</si>
  <si>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</si>
  <si>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</si>
  <si>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</si>
  <si>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</si>
  <si>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</si>
  <si>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</si>
  <si>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</si>
  <si>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</si>
  <si>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</si>
  <si>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</si>
  <si>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</si>
  <si>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</si>
  <si>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</si>
  <si>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</si>
  <si>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</si>
  <si>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</si>
  <si>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</si>
  <si>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</si>
  <si>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</si>
  <si>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</si>
  <si>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</si>
  <si>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</si>
  <si>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</si>
  <si>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</si>
  <si>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</si>
  <si>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</si>
  <si>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</si>
  <si>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</si>
  <si>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</si>
  <si>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</si>
  <si>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</si>
  <si>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</si>
  <si>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</si>
  <si>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</si>
  <si>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</si>
  <si>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</si>
  <si>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</si>
  <si>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</si>
  <si>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</si>
  <si>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</si>
  <si>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</si>
  <si>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</si>
  <si>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</si>
  <si>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</si>
  <si>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</si>
  <si>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</si>
  <si>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</si>
  <si>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</si>
  <si>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</si>
  <si>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</si>
  <si>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</si>
  <si>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</si>
  <si>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</si>
  <si>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</si>
  <si>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</si>
  <si>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</si>
  <si>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</si>
  <si>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</si>
  <si>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</si>
  <si>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</si>
  <si>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</si>
  <si>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</si>
  <si>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</si>
  <si>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</si>
  <si>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</si>
  <si>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</si>
  <si>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</si>
  <si>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</si>
  <si>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</si>
  <si>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</si>
  <si>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</si>
  <si>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</si>
  <si>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</si>
  <si>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</si>
  <si>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</si>
  <si>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</si>
  <si>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</si>
  <si>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</si>
  <si>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</si>
  <si>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</si>
  <si>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</si>
  <si>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</si>
  <si>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</si>
  <si>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</si>
  <si>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</si>
  <si>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</si>
  <si>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</si>
  <si>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</si>
  <si>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</si>
  <si>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</si>
  <si>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</si>
  <si>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</si>
  <si>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</si>
  <si>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</si>
  <si>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</si>
  <si>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</si>
  <si>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</si>
  <si>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</si>
  <si>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</si>
  <si>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</si>
  <si>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</si>
  <si>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</si>
  <si>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</si>
  <si>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</si>
  <si>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</si>
  <si>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</si>
  <si>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</si>
  <si>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</si>
  <si>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</si>
  <si>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</si>
  <si>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</si>
  <si>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</si>
  <si>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</si>
  <si>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</si>
  <si>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</si>
  <si>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</si>
  <si>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</si>
  <si>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</si>
  <si>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</si>
  <si>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</si>
  <si>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</si>
  <si>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</si>
  <si>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</si>
  <si>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</si>
  <si>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</si>
  <si>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</si>
  <si>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</si>
  <si>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</si>
  <si>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</si>
  <si>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</si>
  <si>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</si>
  <si>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</si>
  <si>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</si>
  <si>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</si>
  <si>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</si>
  <si>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</si>
  <si>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</si>
  <si>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</si>
  <si>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</si>
  <si>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</si>
  <si>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</si>
  <si>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</si>
  <si>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</si>
  <si>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</si>
  <si>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</si>
  <si>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</si>
  <si>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</si>
  <si>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</si>
  <si>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</si>
  <si>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</si>
  <si>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</si>
  <si>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</si>
  <si>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</si>
  <si>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</si>
  <si>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</si>
  <si>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</si>
  <si>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</si>
  <si>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</si>
  <si>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</si>
  <si>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</si>
  <si>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</si>
  <si>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</si>
  <si>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</si>
  <si>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</si>
  <si>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</si>
  <si>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</si>
  <si>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</si>
  <si>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</si>
  <si>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</si>
  <si>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</si>
  <si>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</si>
  <si>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</si>
  <si>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</si>
  <si>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</si>
  <si>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</si>
  <si>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</si>
  <si>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</si>
  <si>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</si>
  <si>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</si>
  <si>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</si>
  <si>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</si>
  <si>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</si>
  <si>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</si>
  <si>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</si>
  <si>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</si>
  <si>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</si>
  <si>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</si>
  <si>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</si>
  <si>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</si>
  <si>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</si>
  <si>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</si>
  <si>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</si>
  <si>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</si>
  <si>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</si>
  <si>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</si>
  <si>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</si>
  <si>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</si>
  <si>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</si>
  <si>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</si>
  <si>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</si>
  <si>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</si>
  <si>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</si>
  <si>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</si>
  <si>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</si>
  <si>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</si>
  <si>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</si>
  <si>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</si>
  <si>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</si>
  <si>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</si>
  <si>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</si>
  <si>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</si>
  <si>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</si>
  <si>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</si>
  <si>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</si>
  <si>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</si>
  <si>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</si>
  <si>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</si>
  <si>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</si>
  <si>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</si>
  <si>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</si>
  <si>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</si>
  <si>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</si>
  <si>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</si>
  <si>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</si>
  <si>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</si>
  <si>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</si>
  <si>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</si>
  <si>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</si>
  <si>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</si>
  <si>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</si>
  <si>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</si>
  <si>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</si>
  <si>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</si>
  <si>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</si>
  <si>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</si>
  <si>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</si>
  <si>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</si>
  <si>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</si>
  <si>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</si>
  <si>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</si>
  <si>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</si>
  <si>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</si>
  <si>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</si>
  <si>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</si>
  <si>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</si>
  <si>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</si>
  <si>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</si>
  <si>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</si>
  <si>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</si>
  <si>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</si>
  <si>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</si>
  <si>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</si>
  <si>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</si>
  <si>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</si>
  <si>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</si>
  <si>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</si>
  <si>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</si>
  <si>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</si>
  <si>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</si>
  <si>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</si>
  <si>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</si>
  <si>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</si>
  <si>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</si>
  <si>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</si>
  <si>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</si>
  <si>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</si>
  <si>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</si>
  <si>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</si>
  <si>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</si>
  <si>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</si>
  <si>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</si>
  <si>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</si>
  <si>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</si>
  <si>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</si>
  <si>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</si>
  <si>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</si>
  <si>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</si>
  <si>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</si>
  <si>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</si>
  <si>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</si>
  <si>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</si>
  <si>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</si>
  <si>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</si>
  <si>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</si>
  <si>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</si>
  <si>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</si>
  <si>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</si>
  <si>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</si>
  <si>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</si>
  <si>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</si>
  <si>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</si>
  <si>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</si>
  <si>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</si>
  <si>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</si>
  <si>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</si>
  <si>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</si>
  <si>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</si>
  <si>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</si>
  <si>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</si>
  <si>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</si>
  <si>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</si>
  <si>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</si>
  <si>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</si>
  <si>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</si>
  <si>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</si>
  <si>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</si>
  <si>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</si>
  <si>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</si>
  <si>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</si>
  <si>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</si>
  <si>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</si>
  <si>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</si>
  <si>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</si>
  <si>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</si>
  <si>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</si>
  <si>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</si>
  <si>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</si>
  <si>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</si>
  <si>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</si>
  <si>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</si>
  <si>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</si>
  <si>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</si>
  <si>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</si>
  <si>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</si>
  <si>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</si>
  <si>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</si>
  <si>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</si>
  <si>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</si>
  <si>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</si>
  <si>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</si>
  <si>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</si>
  <si>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</si>
  <si>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</si>
  <si>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</si>
  <si>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</si>
  <si>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</si>
  <si>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</si>
  <si>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</si>
  <si>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</si>
  <si>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</si>
  <si>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</si>
  <si>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</si>
  <si>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</si>
  <si>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</si>
  <si>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</si>
  <si>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</si>
  <si>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</si>
  <si>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</si>
  <si>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</si>
  <si>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</si>
  <si>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</si>
  <si>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</si>
  <si>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</si>
  <si>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</si>
  <si>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</si>
  <si>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</si>
  <si>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</si>
  <si>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</si>
  <si>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</si>
  <si>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</si>
  <si>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</si>
  <si>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</si>
  <si>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</si>
  <si>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</si>
  <si>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</si>
  <si>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</si>
  <si>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</si>
  <si>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</si>
  <si>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</si>
  <si>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</si>
  <si>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</si>
  <si>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</si>
  <si>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</si>
  <si>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</si>
  <si>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</si>
  <si>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</si>
  <si>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</si>
  <si>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</si>
  <si>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</si>
  <si>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</si>
  <si>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</si>
  <si>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</si>
  <si>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</si>
  <si>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</si>
  <si>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</si>
  <si>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</si>
  <si>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</si>
  <si>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</si>
  <si>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</si>
  <si>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</si>
  <si>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</si>
  <si>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</si>
  <si>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</si>
  <si>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</si>
  <si>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</si>
  <si>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</si>
  <si>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</si>
  <si>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</si>
  <si>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</si>
  <si>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</si>
  <si>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</si>
  <si>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</si>
  <si>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</si>
  <si>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</si>
  <si>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</si>
  <si>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</si>
  <si>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</si>
  <si>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</si>
  <si>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</si>
  <si>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</si>
  <si>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</si>
  <si>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</si>
  <si>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</si>
  <si>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</si>
  <si>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</si>
  <si>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</si>
  <si>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</si>
  <si>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</si>
  <si>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</si>
  <si>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</si>
  <si>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</si>
  <si>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</si>
  <si>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</si>
  <si>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</si>
  <si>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</si>
  <si>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</si>
  <si>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</si>
  <si>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</si>
  <si>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</si>
  <si>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</si>
  <si>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</si>
  <si>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</si>
  <si>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</si>
  <si>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</si>
  <si>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</si>
  <si>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</si>
  <si>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</si>
  <si>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</si>
  <si>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</si>
  <si>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</si>
  <si>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</si>
  <si>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</si>
  <si>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</si>
  <si>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</si>
  <si>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</si>
  <si>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</si>
  <si>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</si>
  <si>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</si>
  <si>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</si>
  <si>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</si>
  <si>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</si>
  <si>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</si>
  <si>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</si>
  <si>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</si>
  <si>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</si>
  <si>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</si>
  <si>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</si>
  <si>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</si>
  <si>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</si>
  <si>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</si>
  <si>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</si>
  <si>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</si>
  <si>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</si>
  <si>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</si>
  <si>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</si>
  <si>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</si>
  <si>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</si>
  <si>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</si>
  <si>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</si>
  <si>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</si>
  <si>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</si>
  <si>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</si>
  <si>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</si>
  <si>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</si>
  <si>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</si>
  <si>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</si>
  <si>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</si>
  <si>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</si>
  <si>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</si>
  <si>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</si>
  <si>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</si>
  <si>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</si>
  <si>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</si>
  <si>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</si>
  <si>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</si>
  <si>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</si>
  <si>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</si>
  <si>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</si>
  <si>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</si>
  <si>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</si>
  <si>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</si>
  <si>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</si>
  <si>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</si>
  <si>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</si>
  <si>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</si>
  <si>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</si>
  <si>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</si>
  <si>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</si>
  <si>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</si>
  <si>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</si>
  <si>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</si>
  <si>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</si>
  <si>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</si>
  <si>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</si>
  <si>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</si>
  <si>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</si>
  <si>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</si>
  <si>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</si>
  <si>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</si>
  <si>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</si>
  <si>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</si>
  <si>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</si>
  <si>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</si>
  <si>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</si>
  <si>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</si>
  <si>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</si>
  <si>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</si>
  <si>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</si>
  <si>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</si>
  <si>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</si>
  <si>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</si>
  <si>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</si>
  <si>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</si>
  <si>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</si>
  <si>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</si>
  <si>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</si>
  <si>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</si>
  <si>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</si>
  <si>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</si>
  <si>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</si>
  <si>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</si>
  <si>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</si>
  <si>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</si>
  <si>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</si>
  <si>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</si>
  <si>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</si>
  <si>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</si>
  <si>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</si>
  <si>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</si>
  <si>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</si>
  <si>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</si>
  <si>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</si>
  <si>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</si>
  <si>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</si>
  <si>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</si>
  <si>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</si>
  <si>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</si>
  <si>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</si>
  <si>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</si>
  <si>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</si>
  <si>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</si>
  <si>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</si>
  <si>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</si>
  <si>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</si>
  <si>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</si>
  <si>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</si>
  <si>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</si>
  <si>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</si>
  <si>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</si>
  <si>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</si>
  <si>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</si>
  <si>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</si>
  <si>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</si>
  <si>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</si>
  <si>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</si>
  <si>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</si>
  <si>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</si>
  <si>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</si>
  <si>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</si>
  <si>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</si>
  <si>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</si>
  <si>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</si>
  <si>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</si>
  <si>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</si>
  <si>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</si>
  <si>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</si>
  <si>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</si>
  <si>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</si>
  <si>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</si>
  <si>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</si>
  <si>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</si>
  <si>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</si>
  <si>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</si>
  <si>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</si>
  <si>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</si>
  <si>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</si>
  <si>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</si>
  <si>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</si>
  <si>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</si>
  <si>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</si>
  <si>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</si>
  <si>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</si>
  <si>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</si>
  <si>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</si>
  <si>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</si>
  <si>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</si>
  <si>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</si>
  <si>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</si>
  <si>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</si>
  <si>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</si>
  <si>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</si>
  <si>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</si>
  <si>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</si>
  <si>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</si>
  <si>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</si>
  <si>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</si>
  <si>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</si>
  <si>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</si>
  <si>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</si>
  <si>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</si>
  <si>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</si>
  <si>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</si>
  <si>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</si>
  <si>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</si>
  <si>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</si>
  <si>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</si>
  <si>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</si>
  <si>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</si>
  <si>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</si>
  <si>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</si>
  <si>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</si>
  <si>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</si>
  <si>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</si>
  <si>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</si>
  <si>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</si>
  <si>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</si>
  <si>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</si>
  <si>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</si>
  <si>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</si>
  <si>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</si>
  <si>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</si>
  <si>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</si>
  <si>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</si>
  <si>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</si>
  <si>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</si>
  <si>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</si>
  <si>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</si>
  <si>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</si>
  <si>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</si>
  <si>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</si>
  <si>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</si>
  <si>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</si>
  <si>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</si>
  <si>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</si>
  <si>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</si>
  <si>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</si>
  <si>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</si>
  <si>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</si>
  <si>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</si>
  <si>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</si>
  <si>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</si>
  <si>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</si>
  <si>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</si>
  <si>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</si>
  <si>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</si>
  <si>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</si>
  <si>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</si>
  <si>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</si>
  <si>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</si>
  <si>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</si>
  <si>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</si>
  <si>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</si>
  <si>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</si>
  <si>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</si>
  <si>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</si>
  <si>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</si>
  <si>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</si>
  <si>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</si>
  <si>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</si>
  <si>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</si>
  <si>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</si>
  <si>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</si>
  <si>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</si>
  <si>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</si>
  <si>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</si>
  <si>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</si>
  <si>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</si>
  <si>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</si>
  <si>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</si>
  <si>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</si>
  <si>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</si>
  <si>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</si>
  <si>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</si>
  <si>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</si>
  <si>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</si>
  <si>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</si>
  <si>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</si>
  <si>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</si>
  <si>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</si>
  <si>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</si>
  <si>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</si>
  <si>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</si>
  <si>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</si>
  <si>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</si>
  <si>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</si>
  <si>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</si>
  <si>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</si>
  <si>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</si>
  <si>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</si>
  <si>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</si>
  <si>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</si>
  <si>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</si>
  <si>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</si>
  <si>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</si>
  <si>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</si>
  <si>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</si>
  <si>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</si>
  <si>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</si>
  <si>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</si>
  <si>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</si>
  <si>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</si>
  <si>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</si>
  <si>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</si>
  <si>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</si>
  <si>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</si>
  <si>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</si>
  <si>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</si>
  <si>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</si>
  <si>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</si>
  <si>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</si>
  <si>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</si>
  <si>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</si>
  <si>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</si>
  <si>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</si>
  <si>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</si>
  <si>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</si>
  <si>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</si>
  <si>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</si>
  <si>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</si>
  <si>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</si>
  <si>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</si>
  <si>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</si>
  <si>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</si>
  <si>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</si>
  <si>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</si>
  <si>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</si>
  <si>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</si>
  <si>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</si>
  <si>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</si>
  <si>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</si>
  <si>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</si>
  <si>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</si>
  <si>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</si>
  <si>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</si>
  <si>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</si>
  <si>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</si>
  <si>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</si>
  <si>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</si>
  <si>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</si>
  <si>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</si>
  <si>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</si>
  <si>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</si>
  <si>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</si>
  <si>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</si>
  <si>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</si>
  <si>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</si>
  <si>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</si>
  <si>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</si>
  <si>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</si>
  <si>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</si>
  <si>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</si>
  <si>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</si>
  <si>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</si>
  <si>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</si>
  <si>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</si>
  <si>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</si>
  <si>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</si>
  <si>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</si>
  <si>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</si>
  <si>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</si>
  <si>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</si>
  <si>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</si>
  <si>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</si>
  <si>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</si>
  <si>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</si>
  <si>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</si>
  <si>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</si>
  <si>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</si>
  <si>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</si>
  <si>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</si>
  <si>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</si>
  <si>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</si>
  <si>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</si>
  <si>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</si>
  <si>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</si>
  <si>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</si>
  <si>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</si>
  <si>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</si>
  <si>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</si>
  <si>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</si>
  <si>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</si>
  <si>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</si>
  <si>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</si>
  <si>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</si>
  <si>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</si>
  <si>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</si>
  <si>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</si>
  <si>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</si>
  <si>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</si>
  <si>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</si>
  <si>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</si>
  <si>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</si>
  <si>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</si>
  <si>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</si>
  <si>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</si>
  <si>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</si>
  <si>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</si>
  <si>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</si>
  <si>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</si>
  <si>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</si>
  <si>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</si>
  <si>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</si>
  <si>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</si>
  <si>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</si>
  <si>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</si>
  <si>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</si>
  <si>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</si>
  <si>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</si>
  <si>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</si>
  <si>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</si>
  <si>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</si>
  <si>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</si>
  <si>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</si>
  <si>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</si>
  <si>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</si>
  <si>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</si>
  <si>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</si>
  <si>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</si>
  <si>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</si>
  <si>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</si>
  <si>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</si>
  <si>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</si>
  <si>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</si>
  <si>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</si>
  <si>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</si>
  <si>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</si>
  <si>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</si>
  <si>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</si>
  <si>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</si>
  <si>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</si>
  <si>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</si>
  <si>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</si>
  <si>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</si>
  <si>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</si>
  <si>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</si>
  <si>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</si>
  <si>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</si>
  <si>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</si>
  <si>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</si>
  <si>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</si>
  <si>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</si>
  <si>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</si>
  <si>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</si>
  <si>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</si>
  <si>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</si>
  <si>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</si>
  <si>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</si>
  <si>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</si>
  <si>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</si>
  <si>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</si>
  <si>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</si>
  <si>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</si>
  <si>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</si>
  <si>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</si>
  <si>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</si>
  <si>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</si>
  <si>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</si>
  <si>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</si>
  <si>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</si>
  <si>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</si>
  <si>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</si>
  <si>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</si>
  <si>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</si>
  <si>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</si>
  <si>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</si>
  <si>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</si>
  <si>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</si>
  <si>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</si>
  <si>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</si>
  <si>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</si>
  <si>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</si>
  <si>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</si>
  <si>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</si>
  <si>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</si>
  <si>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</si>
  <si>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</si>
  <si>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</si>
  <si>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</si>
  <si>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</si>
  <si>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</si>
  <si>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</si>
  <si>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</si>
  <si>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</si>
  <si>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</si>
  <si>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</si>
  <si>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</si>
  <si>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</si>
  <si>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</si>
  <si>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</si>
  <si>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</si>
  <si>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</si>
  <si>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</si>
  <si>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</si>
  <si>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</si>
  <si>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</si>
  <si>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</si>
  <si>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</si>
  <si>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</si>
  <si>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</si>
  <si>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</si>
  <si>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</si>
  <si>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</si>
  <si>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</si>
  <si>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</si>
  <si>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</si>
  <si>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</si>
  <si>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</si>
  <si>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</si>
  <si>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</si>
  <si>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</si>
  <si>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</si>
  <si>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</si>
  <si>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</si>
  <si>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</si>
  <si>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</si>
  <si>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</si>
  <si>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</si>
  <si>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</si>
  <si>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</si>
  <si>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</si>
  <si>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</si>
  <si>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</si>
  <si>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</si>
  <si>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</si>
  <si>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</si>
  <si>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</si>
  <si>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</si>
  <si>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</si>
  <si>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</si>
  <si>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</si>
  <si>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</si>
  <si>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</si>
  <si>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</si>
  <si>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</si>
  <si>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</si>
  <si>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</si>
  <si>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</si>
  <si>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</si>
  <si>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</si>
  <si>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</si>
  <si>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</si>
  <si>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</si>
  <si>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</si>
  <si>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</si>
  <si>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</si>
  <si>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</si>
  <si>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</si>
  <si>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</si>
  <si>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</si>
  <si>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</si>
  <si>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</si>
  <si>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</si>
  <si>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</si>
  <si>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</si>
  <si>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</si>
  <si>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</si>
  <si>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</si>
  <si>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</si>
  <si>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</si>
  <si>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</si>
  <si>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</si>
  <si>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</si>
  <si>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</si>
  <si>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</si>
  <si>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</si>
  <si>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</si>
  <si>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</si>
  <si>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</si>
  <si>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</si>
  <si>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</si>
  <si>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</si>
  <si>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</si>
  <si>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</si>
  <si>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</si>
  <si>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</si>
  <si>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</si>
  <si>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</si>
  <si>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</si>
  <si>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</si>
  <si>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</si>
  <si>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</si>
  <si>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</si>
  <si>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</si>
  <si>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</si>
  <si>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</si>
  <si>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</si>
  <si>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</si>
  <si>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</si>
  <si>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</si>
  <si>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</si>
  <si>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</si>
  <si>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</si>
  <si>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</si>
  <si>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</si>
  <si>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</si>
  <si>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</si>
  <si>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</si>
  <si>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</si>
  <si>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</si>
  <si>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</si>
  <si>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</si>
  <si>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</si>
  <si>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</si>
  <si>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</si>
  <si>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</si>
  <si>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</si>
  <si>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</si>
  <si>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</si>
  <si>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</si>
  <si>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</si>
  <si>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</si>
  <si>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</si>
  <si>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</si>
  <si>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</si>
  <si>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</si>
  <si>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</si>
  <si>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</si>
  <si>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</si>
  <si>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</si>
  <si>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</si>
  <si>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</si>
  <si>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</si>
  <si>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</si>
  <si>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</si>
  <si>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</si>
  <si>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</si>
  <si>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</si>
  <si>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</si>
  <si>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</si>
  <si>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</si>
  <si>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</si>
  <si>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</si>
  <si>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</si>
  <si>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</si>
  <si>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</si>
  <si>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</si>
  <si>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</si>
  <si>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</si>
  <si>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</si>
  <si>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</si>
  <si>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</si>
  <si>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</si>
  <si>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</si>
  <si>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</si>
  <si>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</si>
  <si>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</si>
  <si>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</si>
  <si>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</si>
  <si>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</si>
  <si>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</si>
  <si>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</si>
  <si>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</si>
  <si>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</si>
  <si>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</si>
  <si>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</si>
  <si>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</si>
  <si>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</si>
  <si>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</si>
  <si>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</si>
  <si>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</si>
  <si>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</si>
  <si>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</si>
  <si>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</si>
  <si>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</si>
  <si>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</si>
  <si>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</si>
  <si>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</si>
  <si>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</si>
  <si>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</si>
  <si>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</si>
  <si>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</si>
  <si>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</si>
  <si>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</si>
  <si>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</si>
  <si>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</si>
  <si>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</si>
  <si>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</si>
  <si>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</si>
  <si>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</si>
  <si>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</si>
  <si>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</si>
  <si>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</si>
  <si>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</si>
  <si>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</si>
  <si>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</si>
  <si>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</si>
  <si>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</si>
  <si>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</si>
  <si>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</si>
  <si>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</si>
  <si>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</si>
  <si>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</si>
  <si>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</si>
  <si>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</si>
  <si>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</si>
  <si>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</si>
  <si>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</si>
  <si>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</si>
  <si>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</si>
  <si>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</si>
  <si>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</si>
  <si>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</si>
  <si>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</si>
  <si>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</si>
  <si>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</si>
  <si>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</si>
  <si>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</si>
  <si>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</si>
  <si>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</si>
  <si>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</si>
  <si>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</si>
  <si>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</si>
  <si>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</si>
  <si>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</si>
  <si>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</si>
  <si>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</si>
  <si>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</si>
  <si>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</si>
  <si>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</si>
  <si>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</si>
  <si>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</si>
  <si>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</si>
  <si>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</si>
  <si>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</si>
  <si>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</si>
  <si>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</si>
  <si>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</si>
  <si>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</si>
  <si>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</si>
  <si>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</si>
  <si>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</si>
  <si>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</si>
  <si>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</si>
  <si>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</si>
  <si>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</si>
  <si>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</si>
  <si>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</si>
  <si>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</si>
  <si>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</si>
  <si>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</si>
  <si>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</si>
  <si>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</si>
  <si>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</si>
  <si>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</si>
  <si>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</si>
  <si>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</si>
  <si>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</si>
  <si>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</si>
  <si>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</si>
  <si>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</si>
  <si>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</si>
  <si>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</si>
  <si>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</si>
  <si>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</si>
  <si>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</si>
  <si>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</si>
  <si>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</si>
  <si>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</si>
  <si>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</si>
  <si>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</si>
  <si>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</si>
  <si>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</si>
  <si>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</si>
  <si>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</si>
  <si>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</si>
  <si>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</si>
  <si>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</si>
  <si>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</si>
  <si>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</si>
  <si>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</si>
  <si>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</si>
  <si>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</si>
  <si>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</si>
  <si>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</si>
  <si>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</si>
  <si>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</si>
  <si>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</si>
  <si>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</si>
  <si>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</si>
  <si>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</si>
  <si>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</si>
  <si>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</si>
  <si>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</si>
  <si>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</si>
  <si>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</si>
  <si>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</si>
  <si>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</si>
  <si>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</si>
  <si>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</si>
  <si>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</si>
  <si>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</si>
  <si>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</si>
  <si>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</si>
  <si>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</si>
  <si>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</si>
  <si>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</si>
  <si>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</si>
  <si>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</si>
  <si>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</si>
  <si>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</si>
  <si>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</si>
  <si>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</si>
  <si>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</si>
  <si>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</si>
  <si>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</si>
  <si>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</si>
  <si>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</si>
  <si>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</si>
  <si>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</si>
  <si>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</si>
  <si>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</si>
  <si>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</si>
  <si>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</si>
  <si>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</si>
  <si>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</si>
  <si>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</si>
  <si>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</si>
  <si>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</si>
  <si>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</si>
  <si>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</si>
  <si>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</si>
  <si>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</si>
  <si>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</si>
  <si>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</si>
  <si>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</si>
  <si>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</si>
  <si>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</si>
  <si>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</si>
  <si>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</si>
  <si>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</si>
  <si>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</si>
  <si>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</si>
  <si>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</si>
  <si>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</si>
  <si>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</si>
  <si>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</si>
  <si>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</si>
  <si>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</si>
  <si>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</si>
  <si>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</si>
  <si>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</si>
  <si>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</si>
  <si>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</si>
  <si>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</si>
  <si>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</si>
  <si>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</si>
  <si>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</si>
  <si>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</si>
  <si>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</si>
  <si>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</si>
  <si>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</si>
  <si>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</si>
  <si>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</si>
  <si>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</si>
  <si>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</si>
  <si>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</si>
  <si>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</si>
  <si>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</si>
  <si>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</si>
  <si>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</si>
  <si>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</si>
  <si>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</si>
  <si>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</si>
  <si>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</si>
  <si>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</si>
  <si>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</si>
  <si>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</si>
  <si>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</si>
  <si>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</si>
  <si>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</si>
  <si>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</si>
  <si>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</si>
  <si>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</si>
  <si>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</si>
  <si>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</si>
  <si>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</si>
  <si>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</si>
  <si>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</si>
  <si>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</si>
  <si>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</si>
  <si>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</si>
  <si>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</si>
  <si>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</si>
  <si>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</si>
  <si>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</si>
  <si>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</si>
  <si>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</si>
  <si>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</si>
  <si>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</si>
  <si>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</si>
  <si>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</si>
  <si>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</si>
  <si>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</si>
  <si>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</si>
  <si>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</si>
  <si>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</si>
  <si>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</si>
  <si>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</si>
  <si>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</si>
  <si>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</si>
  <si>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</si>
  <si>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</si>
  <si>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</si>
  <si>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</si>
  <si>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</si>
  <si>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</si>
  <si>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</si>
  <si>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</si>
  <si>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</si>
  <si>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</si>
  <si>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</si>
  <si>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</si>
  <si>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</si>
  <si>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</si>
  <si>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</si>
  <si>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</si>
  <si>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</si>
  <si>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</si>
  <si>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</si>
  <si>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</si>
  <si>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</si>
  <si>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</si>
  <si>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</si>
  <si>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</si>
  <si>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</si>
  <si>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</si>
  <si>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</si>
  <si>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</si>
  <si>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</si>
  <si>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</si>
  <si>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</si>
  <si>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</si>
  <si>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</si>
  <si>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</si>
  <si>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</si>
  <si>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</si>
  <si>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</si>
  <si>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</si>
  <si>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</si>
  <si>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</si>
  <si>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</si>
  <si>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</si>
  <si>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</si>
  <si>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</si>
  <si>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</si>
  <si>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</si>
  <si>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</si>
  <si>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</si>
  <si>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</si>
  <si>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</si>
  <si>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</si>
  <si>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</si>
  <si>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</si>
  <si>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</si>
  <si>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</si>
  <si>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</si>
  <si>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</si>
  <si>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</si>
  <si>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</si>
  <si>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</si>
  <si>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</si>
  <si>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</si>
  <si>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</si>
  <si>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</si>
  <si>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</si>
  <si>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</si>
  <si>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</si>
  <si>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</si>
  <si>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</si>
  <si>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</si>
  <si>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</si>
  <si>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</si>
  <si>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</si>
  <si>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</si>
  <si>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</si>
  <si>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</si>
  <si>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</si>
  <si>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</si>
  <si>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</si>
  <si>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</si>
  <si>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</si>
  <si>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</si>
  <si>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</si>
  <si>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</si>
  <si>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</si>
  <si>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</si>
  <si>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</si>
  <si>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</si>
  <si>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</si>
  <si>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</si>
  <si>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</si>
  <si>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</si>
  <si>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</si>
  <si>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</si>
  <si>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</si>
  <si>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</si>
  <si>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</si>
  <si>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</si>
  <si>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</si>
  <si>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</si>
  <si>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</si>
  <si>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</si>
  <si>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</si>
  <si>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</si>
  <si>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</si>
  <si>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</si>
  <si>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</si>
  <si>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</si>
  <si>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</si>
  <si>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</si>
  <si>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</si>
  <si>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</si>
  <si>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</si>
  <si>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</si>
  <si>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</si>
  <si>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</si>
  <si>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</si>
  <si>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</si>
  <si>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</si>
  <si>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</si>
  <si>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</si>
  <si>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</si>
  <si>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</si>
  <si>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</si>
  <si>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</si>
  <si>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</si>
  <si>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</si>
  <si>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</si>
  <si>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</si>
  <si>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</si>
  <si>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</si>
  <si>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</si>
  <si>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</si>
  <si>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</si>
  <si>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</si>
  <si>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</si>
  <si>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</si>
  <si>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</si>
  <si>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</si>
  <si>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</si>
  <si>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</si>
  <si>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</si>
  <si>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</si>
  <si>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</si>
  <si>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</si>
  <si>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</si>
  <si>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</si>
  <si>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</si>
  <si>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</si>
  <si>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</si>
  <si>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</si>
  <si>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</si>
  <si>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</si>
  <si>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</si>
  <si>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</si>
  <si>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</si>
  <si>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</si>
  <si>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</si>
  <si>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</si>
  <si>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</si>
  <si>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</si>
  <si>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</si>
  <si>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</si>
  <si>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</si>
  <si>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</si>
  <si>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</si>
  <si>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</si>
  <si>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</si>
  <si>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</si>
  <si>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</si>
  <si>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</si>
  <si>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</si>
  <si>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</si>
  <si>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</si>
  <si>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</si>
  <si>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</si>
  <si>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</si>
  <si>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</si>
  <si>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</si>
  <si>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</si>
  <si>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</si>
  <si>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</si>
  <si>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</si>
  <si>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</si>
  <si>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</si>
  <si>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</si>
  <si>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</si>
  <si>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</si>
  <si>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</si>
  <si>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</si>
  <si>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</si>
  <si>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</si>
  <si>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</si>
  <si>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</si>
  <si>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</si>
  <si>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</si>
  <si>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</si>
  <si>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</si>
  <si>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</si>
  <si>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</si>
  <si>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</si>
  <si>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</si>
  <si>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</si>
  <si>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</si>
  <si>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</si>
  <si>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</si>
  <si>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</si>
  <si>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</si>
  <si>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</si>
  <si>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</si>
  <si>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</si>
  <si>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</si>
  <si>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</si>
  <si>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</si>
  <si>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</si>
  <si>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</si>
  <si>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</si>
  <si>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</si>
  <si>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</si>
  <si>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</si>
  <si>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</si>
  <si>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</si>
  <si>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</si>
  <si>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</si>
  <si>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</si>
  <si>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</si>
  <si>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</si>
  <si>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</si>
  <si>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</si>
  <si>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</si>
  <si>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</si>
  <si>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</si>
  <si>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</si>
  <si>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</si>
  <si>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</si>
  <si>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</si>
  <si>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</si>
  <si>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</si>
  <si>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</si>
  <si>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</si>
  <si>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</si>
  <si>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</si>
  <si>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</si>
  <si>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</si>
  <si>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</si>
  <si>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</si>
  <si>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</si>
  <si>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</si>
  <si>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</si>
  <si>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</si>
  <si>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</si>
  <si>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</si>
  <si>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</si>
  <si>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</si>
  <si>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</si>
  <si>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</si>
  <si>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</si>
  <si>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</si>
  <si>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</si>
  <si>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</si>
  <si>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</si>
  <si>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</si>
  <si>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</si>
  <si>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</si>
  <si>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</si>
  <si>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</si>
  <si>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</si>
  <si>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</si>
  <si>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</si>
  <si>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</si>
  <si>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</si>
  <si>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</si>
  <si>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</si>
  <si>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</si>
  <si>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</si>
  <si>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</si>
  <si>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</si>
  <si>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</si>
  <si>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</si>
  <si>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</si>
  <si>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</si>
  <si>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</si>
  <si>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</si>
  <si>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</si>
  <si>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</si>
  <si>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</si>
  <si>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</si>
  <si>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</si>
  <si>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</si>
  <si>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</si>
  <si>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</si>
  <si>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</si>
  <si>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</si>
  <si>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</si>
  <si>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</si>
  <si>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</si>
  <si>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</si>
  <si>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</si>
  <si>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</si>
  <si>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</si>
  <si>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</si>
  <si>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</si>
  <si>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</si>
  <si>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</si>
  <si>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</si>
  <si>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</si>
  <si>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</si>
  <si>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</si>
  <si>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</si>
  <si>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</si>
  <si>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</si>
  <si>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</si>
  <si>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</si>
  <si>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</si>
  <si>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</si>
  <si>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</si>
  <si>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</si>
  <si>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</si>
  <si>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</si>
  <si>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</si>
  <si>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</si>
  <si>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</si>
  <si>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</si>
  <si>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</si>
  <si>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</si>
  <si>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</si>
  <si>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</si>
  <si>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</si>
  <si>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</si>
  <si>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</si>
  <si>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</si>
  <si>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</si>
  <si>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</si>
  <si>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</si>
  <si>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</si>
  <si>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</si>
  <si>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</si>
  <si>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</si>
  <si>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</si>
  <si>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</si>
  <si>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</si>
  <si>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</si>
  <si>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</si>
  <si>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</si>
  <si>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</si>
  <si>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</si>
  <si>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</si>
  <si>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</si>
  <si>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</si>
  <si>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</si>
  <si>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</si>
  <si>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</si>
  <si>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</si>
  <si>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</si>
  <si>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</si>
  <si>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</si>
  <si>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</si>
  <si>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</si>
  <si>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</si>
  <si>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</si>
  <si>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</si>
  <si>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</si>
  <si>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</si>
  <si>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</si>
  <si>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</si>
  <si>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</si>
  <si>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</si>
  <si>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</si>
  <si>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</si>
  <si>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</si>
  <si>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</si>
  <si>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</si>
  <si>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</si>
  <si>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</si>
  <si>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</si>
  <si>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</si>
  <si>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</si>
  <si>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</si>
  <si>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</si>
  <si>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</si>
  <si>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</si>
  <si>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</si>
  <si>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</si>
  <si>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</si>
  <si>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</si>
  <si>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</si>
  <si>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</si>
  <si>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</si>
  <si>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</si>
  <si>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</si>
  <si>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</si>
  <si>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</si>
  <si>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</si>
  <si>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</si>
  <si>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</si>
  <si>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</si>
  <si>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</si>
  <si>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</si>
  <si>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</si>
  <si>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</si>
  <si>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</si>
  <si>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</si>
  <si>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</si>
  <si>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</si>
  <si>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</si>
  <si>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</si>
  <si>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</si>
  <si>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</si>
  <si>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</si>
  <si>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</si>
  <si>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</si>
  <si>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</si>
  <si>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</si>
  <si>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</si>
  <si>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</si>
  <si>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</si>
  <si>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</si>
  <si>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</si>
  <si>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</si>
  <si>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</si>
  <si>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</si>
  <si>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</si>
  <si>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</si>
  <si>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</si>
  <si>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</si>
  <si>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</si>
  <si>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</si>
  <si>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</si>
  <si>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</si>
  <si>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</si>
  <si>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</si>
  <si>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</si>
  <si>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</si>
  <si>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</si>
  <si>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</si>
  <si>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</si>
  <si>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</si>
  <si>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</si>
  <si>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</si>
  <si>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</si>
  <si>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</si>
  <si>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</si>
  <si>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</si>
  <si>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</si>
  <si>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</si>
  <si>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</si>
  <si>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</si>
  <si>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</si>
  <si>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</si>
  <si>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</si>
  <si>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</si>
  <si>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</si>
  <si>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</si>
  <si>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</si>
  <si>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</si>
  <si>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</si>
  <si>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</si>
  <si>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</si>
  <si>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</si>
  <si>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</si>
  <si>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</si>
  <si>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</si>
  <si>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</si>
  <si>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</si>
  <si>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</si>
  <si>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</si>
  <si>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</si>
  <si>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</si>
  <si>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</si>
  <si>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</si>
  <si>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</si>
  <si>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</si>
  <si>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</si>
  <si>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</si>
  <si>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</si>
  <si>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</si>
  <si>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</si>
  <si>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</si>
  <si>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</si>
  <si>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</si>
  <si>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</si>
  <si>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</si>
  <si>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</si>
  <si>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</si>
  <si>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</si>
  <si>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</si>
  <si>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</si>
  <si>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</si>
  <si>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</si>
  <si>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</si>
  <si>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</si>
  <si>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</si>
  <si>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</si>
  <si>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</si>
  <si>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</si>
  <si>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</si>
  <si>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</si>
  <si>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</si>
  <si>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</si>
  <si>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</si>
  <si>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</si>
  <si>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</si>
  <si>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</si>
  <si>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</si>
  <si>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</si>
  <si>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</si>
  <si>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</si>
  <si>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</si>
  <si>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</si>
  <si>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</si>
  <si>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</si>
  <si>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</si>
  <si>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</si>
  <si>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</si>
  <si>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</si>
  <si>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</si>
  <si>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</si>
  <si>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</si>
  <si>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</si>
  <si>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</si>
  <si>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</si>
  <si>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</si>
  <si>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</si>
  <si>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</si>
  <si>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</si>
  <si>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</si>
  <si>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</si>
  <si>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</si>
  <si>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</si>
  <si>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</si>
  <si>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</si>
  <si>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</si>
  <si>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</si>
  <si>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</si>
  <si>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</si>
  <si>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</si>
  <si>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</si>
  <si>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</si>
  <si>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</si>
  <si>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</si>
  <si>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</si>
  <si>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</si>
  <si>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</si>
  <si>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</si>
  <si>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</si>
  <si>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</si>
  <si>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</si>
  <si>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</si>
  <si>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</si>
  <si>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</si>
  <si>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</si>
  <si>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</si>
  <si>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</si>
  <si>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</si>
  <si>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</si>
  <si>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</si>
  <si>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</si>
  <si>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</si>
  <si>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</si>
  <si>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</si>
  <si>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</si>
  <si>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</si>
  <si>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</si>
  <si>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</si>
  <si>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</si>
  <si>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</si>
  <si>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</si>
  <si>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</si>
  <si>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</si>
  <si>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</si>
  <si>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</si>
  <si>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</si>
  <si>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</si>
  <si>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</si>
  <si>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</si>
  <si>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</si>
  <si>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</si>
  <si>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</si>
  <si>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</si>
  <si>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</si>
  <si>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</si>
  <si>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</si>
  <si>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</si>
  <si>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</si>
  <si>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</si>
  <si>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</si>
  <si>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</si>
  <si>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</si>
  <si>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</si>
  <si>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</si>
  <si>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</si>
  <si>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</si>
  <si>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</si>
  <si>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</si>
  <si>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</si>
  <si>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</si>
  <si>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</si>
  <si>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</si>
  <si>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</si>
  <si>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</si>
  <si>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</si>
  <si>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</si>
  <si>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</si>
  <si>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</si>
  <si>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</si>
  <si>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</si>
  <si>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</si>
  <si>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</si>
  <si>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</si>
  <si>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</si>
  <si>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</si>
  <si>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</si>
  <si>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</si>
  <si>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</si>
  <si>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</si>
  <si>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</si>
  <si>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</si>
  <si>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</si>
  <si>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</si>
  <si>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</si>
  <si>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</si>
  <si>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</si>
  <si>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</si>
  <si>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</si>
  <si>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</si>
  <si>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</si>
  <si>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</si>
  <si>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</si>
  <si>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</si>
  <si>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</si>
  <si>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</si>
  <si>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</si>
  <si>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</si>
  <si>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</si>
  <si>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</si>
  <si>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</si>
  <si>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</si>
  <si>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</si>
  <si>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</si>
  <si>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</si>
  <si>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</si>
  <si>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</si>
  <si>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</si>
  <si>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</si>
  <si>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</si>
  <si>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</si>
  <si>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</si>
  <si>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</si>
  <si>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</si>
  <si>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</si>
  <si>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</si>
  <si>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</si>
  <si>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</si>
  <si>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</si>
  <si>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</si>
  <si>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</si>
  <si>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</si>
  <si>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</si>
  <si>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</si>
  <si>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</si>
  <si>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</si>
  <si>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</si>
  <si>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</si>
  <si>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</si>
  <si>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</si>
  <si>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</si>
  <si>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</si>
  <si>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</si>
  <si>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</si>
  <si>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</si>
  <si>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</si>
  <si>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</si>
  <si>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</si>
  <si>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</si>
  <si>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</si>
  <si>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</si>
  <si>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</si>
  <si>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</si>
  <si>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</si>
  <si>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</si>
  <si>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</si>
  <si>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</si>
  <si>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</si>
  <si>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</si>
  <si>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</si>
  <si>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</si>
  <si>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</si>
  <si>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</si>
  <si>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</si>
  <si>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</si>
  <si>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</si>
  <si>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</si>
  <si>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</si>
  <si>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</si>
  <si>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</si>
  <si>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</si>
  <si>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</si>
  <si>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</si>
  <si>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</si>
  <si>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</si>
  <si>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</si>
  <si>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</si>
  <si>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</si>
  <si>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</si>
  <si>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</si>
  <si>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</si>
  <si>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</si>
  <si>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</si>
  <si>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</si>
  <si>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</si>
  <si>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</si>
  <si>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</si>
  <si>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</si>
  <si>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</si>
  <si>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</si>
  <si>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</si>
  <si>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</si>
  <si>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</si>
  <si>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</si>
  <si>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</si>
  <si>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</si>
  <si>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</si>
  <si>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</si>
  <si>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</si>
  <si>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</si>
  <si>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</si>
  <si>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</si>
  <si>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</si>
  <si>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</si>
  <si>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</si>
  <si>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</si>
  <si>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</si>
  <si>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</si>
  <si>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</si>
  <si>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</si>
  <si>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</si>
  <si>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</si>
  <si>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</si>
  <si>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</si>
  <si>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</si>
  <si>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</si>
  <si>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</si>
  <si>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</si>
  <si>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</si>
  <si>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</si>
  <si>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</si>
  <si>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</si>
  <si>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</si>
  <si>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</si>
  <si>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</si>
  <si>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</si>
  <si>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</si>
  <si>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</si>
  <si>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</si>
  <si>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</si>
  <si>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</si>
  <si>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</si>
  <si>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</si>
  <si>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</si>
  <si>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</si>
  <si>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</si>
  <si>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</si>
  <si>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</si>
  <si>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</si>
  <si>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</si>
  <si>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</si>
  <si>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</si>
  <si>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</si>
  <si>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</si>
  <si>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</si>
  <si>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</si>
  <si>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</si>
  <si>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</si>
  <si>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</si>
  <si>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</si>
  <si>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</si>
  <si>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</si>
  <si>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</si>
  <si>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</si>
  <si>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</si>
  <si>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</si>
  <si>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</si>
  <si>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</si>
  <si>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</si>
  <si>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</si>
  <si>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</si>
  <si>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</si>
  <si>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</si>
  <si>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</si>
  <si>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</si>
  <si>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</si>
  <si>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</si>
  <si>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</si>
  <si>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</si>
  <si>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</si>
  <si>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</si>
  <si>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</si>
  <si>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</si>
  <si>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</si>
  <si>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</si>
  <si>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</si>
  <si>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</si>
  <si>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</si>
  <si>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</si>
  <si>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</si>
  <si>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</si>
  <si>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</si>
  <si>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</si>
  <si>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</si>
  <si>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</si>
  <si>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</si>
  <si>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</si>
  <si>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</si>
  <si>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</si>
  <si>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</si>
  <si>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</si>
  <si>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</si>
  <si>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</si>
  <si>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</si>
  <si>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</si>
  <si>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</si>
  <si>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</si>
  <si>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</si>
  <si>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</si>
  <si>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</si>
  <si>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</si>
  <si>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</si>
  <si>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</si>
  <si>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</si>
  <si>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</si>
  <si>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</si>
  <si>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</si>
  <si>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</si>
  <si>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</si>
  <si>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</si>
  <si>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</si>
  <si>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</si>
  <si>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</si>
  <si>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</si>
  <si>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</si>
  <si>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</si>
  <si>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</si>
  <si>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</si>
  <si>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</si>
  <si>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</si>
  <si>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</si>
  <si>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</si>
  <si>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</si>
  <si>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</si>
  <si>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</si>
  <si>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</si>
  <si>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</si>
  <si>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</si>
  <si>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</si>
  <si>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</si>
  <si>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</si>
  <si>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</si>
  <si>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</si>
  <si>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</si>
  <si>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</si>
  <si>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</si>
  <si>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</si>
  <si>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</si>
  <si>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</si>
  <si>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</si>
  <si>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</si>
  <si>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</si>
  <si>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</si>
  <si>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</si>
  <si>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</si>
  <si>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</si>
  <si>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</si>
  <si>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</si>
  <si>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</si>
  <si>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</si>
  <si>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</si>
  <si>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</si>
  <si>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</si>
  <si>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</si>
  <si>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</si>
  <si>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</si>
  <si>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</si>
  <si>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</si>
  <si>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</si>
  <si>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</si>
  <si>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</si>
  <si>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</si>
  <si>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</si>
  <si>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</si>
  <si>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</si>
  <si>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</si>
  <si>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</si>
  <si>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</si>
  <si>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</si>
  <si>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</si>
  <si>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</si>
  <si>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</si>
  <si>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</si>
  <si>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</si>
  <si>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</si>
  <si>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</si>
  <si>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</si>
  <si>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</si>
  <si>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</si>
  <si>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</si>
  <si>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</si>
  <si>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</si>
  <si>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</si>
  <si>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</si>
  <si>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</si>
  <si>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</si>
  <si>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</si>
  <si>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</si>
  <si>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</si>
  <si>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</si>
  <si>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</si>
  <si>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</si>
  <si>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</si>
  <si>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</si>
  <si>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</si>
  <si>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</si>
  <si>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</si>
  <si>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</si>
  <si>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</si>
  <si>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</si>
  <si>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</si>
  <si>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</si>
  <si>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</si>
  <si>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</si>
  <si>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</si>
  <si>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</si>
  <si>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</si>
  <si>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</si>
  <si>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</si>
  <si>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</si>
  <si>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</si>
  <si>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</si>
  <si>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</si>
  <si>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</si>
  <si>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</si>
  <si>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</si>
  <si>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</si>
  <si>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</si>
  <si>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</si>
  <si>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</si>
  <si>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</si>
  <si>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</si>
  <si>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</si>
  <si>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</si>
  <si>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</si>
  <si>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</si>
  <si>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</si>
  <si>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</si>
  <si>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</si>
  <si>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</si>
  <si>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</si>
  <si>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</si>
  <si>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</si>
  <si>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</si>
  <si>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</si>
  <si>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</si>
  <si>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</si>
  <si>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</si>
  <si>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</si>
  <si>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</si>
  <si>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</si>
  <si>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</si>
  <si>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</si>
  <si>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</si>
  <si>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</si>
  <si>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</si>
  <si>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</si>
  <si>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</si>
  <si>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</si>
  <si>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</si>
  <si>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</si>
  <si>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</si>
  <si>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</si>
  <si>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</si>
  <si>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</si>
  <si>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</si>
  <si>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</si>
  <si>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</si>
  <si>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</si>
  <si>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</si>
  <si>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</si>
  <si>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</si>
  <si>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</si>
  <si>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</si>
  <si>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</si>
  <si>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</si>
  <si>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</si>
  <si>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</si>
  <si>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</si>
  <si>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</si>
  <si>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</si>
  <si>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</si>
  <si>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</si>
  <si>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</si>
  <si>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</si>
  <si>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</si>
  <si>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</si>
  <si>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</si>
  <si>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</si>
  <si>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</si>
  <si>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</si>
  <si>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</si>
  <si>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</si>
  <si>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</si>
  <si>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</si>
  <si>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</si>
  <si>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</si>
  <si>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</si>
  <si>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</si>
  <si>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</si>
  <si>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</si>
  <si>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</si>
  <si>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</si>
  <si>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</si>
  <si>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</si>
  <si>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</si>
  <si>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</si>
  <si>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</si>
  <si>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</si>
  <si>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</si>
  <si>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</si>
  <si>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</si>
  <si>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</si>
  <si>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</si>
  <si>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</si>
  <si>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</si>
  <si>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</si>
  <si>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</si>
  <si>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</si>
  <si>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</si>
  <si>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</si>
  <si>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</si>
  <si>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</si>
  <si>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</si>
  <si>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</si>
  <si>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</si>
  <si>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</si>
  <si>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</si>
  <si>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</si>
  <si>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</si>
  <si>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</si>
  <si>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</si>
  <si>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</si>
  <si>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</si>
  <si>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</si>
  <si>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</si>
  <si>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</si>
  <si>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</si>
  <si>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</si>
  <si>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</si>
  <si>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</si>
  <si>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</si>
  <si>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</si>
  <si>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</si>
  <si>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</si>
  <si>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</si>
  <si>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</si>
  <si>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</si>
  <si>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</si>
  <si>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</si>
  <si>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</si>
  <si>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</si>
  <si>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</si>
  <si>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</si>
  <si>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</si>
  <si>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</si>
  <si>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</si>
  <si>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</si>
  <si>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</si>
  <si>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</si>
  <si>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</si>
  <si>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</si>
  <si>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</si>
  <si>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</si>
  <si>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</si>
  <si>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</si>
  <si>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</si>
  <si>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</si>
  <si>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</si>
  <si>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</si>
  <si>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</si>
  <si>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</si>
  <si>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</si>
  <si>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</si>
  <si>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</si>
  <si>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</si>
  <si>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</si>
  <si>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</si>
  <si>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</si>
  <si>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</si>
  <si>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</si>
  <si>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</si>
  <si>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</si>
  <si>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</si>
  <si>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</si>
  <si>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</si>
  <si>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</si>
  <si>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</si>
  <si>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</si>
  <si>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</si>
  <si>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</si>
  <si>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</si>
  <si>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</si>
  <si>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</si>
  <si>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</si>
  <si>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</si>
  <si>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</si>
  <si>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</si>
  <si>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</si>
  <si>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</si>
  <si>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</si>
  <si>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</si>
  <si>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</si>
  <si>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</si>
  <si>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</si>
  <si>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</si>
  <si>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</si>
  <si>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</si>
  <si>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</si>
  <si>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</si>
  <si>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</si>
  <si>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</si>
  <si>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</si>
  <si>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</si>
  <si>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</si>
  <si>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</si>
  <si>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</si>
  <si>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</si>
  <si>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</si>
  <si>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</si>
  <si>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</si>
  <si>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</si>
  <si>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</si>
  <si>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</si>
  <si>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</si>
  <si>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</si>
  <si>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</si>
  <si>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</si>
  <si>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</si>
  <si>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</si>
  <si>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</si>
  <si>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</si>
  <si>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</si>
  <si>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</si>
  <si>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</si>
  <si>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</si>
  <si>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</si>
  <si>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</si>
  <si>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</si>
  <si>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</si>
  <si>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</si>
  <si>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</si>
  <si>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</si>
  <si>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</si>
  <si>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</si>
  <si>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</si>
  <si>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</si>
  <si>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</si>
  <si>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</si>
  <si>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</si>
  <si>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</si>
  <si>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</si>
  <si>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</si>
  <si>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</si>
  <si>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</si>
  <si>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</si>
  <si>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</si>
  <si>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</si>
  <si>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</si>
  <si>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</si>
  <si>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</si>
  <si>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</si>
  <si>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</si>
  <si>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</si>
  <si>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</si>
  <si>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</si>
  <si>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</si>
  <si>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</si>
  <si>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</si>
  <si>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</si>
  <si>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</si>
  <si>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</si>
  <si>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</si>
  <si>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</si>
  <si>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</si>
  <si>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</si>
  <si>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</si>
  <si>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</si>
  <si>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</si>
  <si>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</si>
  <si>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</si>
  <si>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</si>
  <si>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</si>
  <si>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</si>
  <si>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</si>
  <si>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</si>
  <si>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</si>
  <si>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</si>
  <si>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</si>
  <si>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</si>
  <si>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</si>
  <si>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</si>
  <si>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</si>
  <si>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</si>
  <si>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</si>
  <si>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</si>
  <si>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</si>
  <si>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</si>
  <si>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</si>
  <si>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</si>
  <si>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</si>
  <si>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</si>
  <si>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</si>
  <si>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</si>
  <si>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</si>
  <si>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</si>
  <si>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</si>
  <si>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</si>
  <si>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</si>
  <si>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</si>
  <si>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</si>
  <si>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</si>
  <si>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</si>
  <si>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</si>
  <si>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</si>
  <si>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</si>
  <si>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</si>
  <si>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</si>
  <si>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</si>
  <si>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</si>
  <si>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</si>
  <si>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</si>
  <si>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</si>
  <si>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</si>
  <si>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</si>
  <si>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</si>
  <si>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</si>
  <si>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</si>
  <si>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</si>
  <si>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</si>
  <si>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</si>
  <si>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</si>
  <si>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</si>
  <si>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</si>
  <si>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</si>
  <si>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</si>
  <si>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</si>
  <si>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</si>
  <si>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</si>
  <si>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</si>
  <si>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</si>
  <si>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</si>
  <si>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</si>
  <si>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</si>
  <si>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</si>
  <si>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</si>
  <si>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</si>
  <si>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</si>
  <si>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</si>
  <si>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</si>
  <si>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</si>
  <si>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</si>
  <si>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</si>
  <si>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</si>
  <si>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</si>
  <si>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</si>
  <si>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</si>
  <si>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</si>
  <si>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</si>
  <si>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</si>
  <si>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</si>
  <si>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</si>
  <si>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</si>
  <si>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</si>
  <si>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</si>
  <si>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</si>
  <si>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</si>
  <si>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</si>
  <si>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</si>
  <si>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</si>
  <si>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</si>
  <si>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</si>
  <si>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</si>
  <si>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</si>
  <si>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</si>
  <si>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</si>
  <si>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</si>
  <si>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</si>
  <si>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</si>
  <si>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</si>
  <si>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</si>
  <si>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</si>
  <si>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</si>
  <si>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</si>
  <si>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</si>
  <si>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</si>
  <si>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</si>
  <si>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</si>
  <si>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</si>
  <si>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</si>
  <si>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</si>
  <si>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</si>
  <si>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</si>
  <si>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</si>
  <si>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</si>
  <si>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</si>
  <si>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</si>
  <si>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</si>
  <si>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</si>
  <si>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</si>
  <si>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</si>
  <si>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</si>
  <si>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</si>
  <si>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</si>
  <si>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</si>
  <si>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</si>
  <si>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</si>
  <si>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</si>
  <si>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</si>
  <si>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</si>
  <si>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</si>
  <si>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</si>
  <si>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</si>
  <si>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</si>
  <si>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</si>
  <si>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</si>
  <si>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</si>
  <si>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</si>
  <si>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</si>
  <si>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</si>
  <si>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</si>
  <si>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</si>
  <si>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</si>
  <si>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</si>
  <si>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</si>
  <si>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</si>
  <si>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</si>
  <si>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</si>
  <si>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</si>
  <si>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</si>
  <si>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</si>
  <si>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</si>
  <si>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</si>
  <si>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</si>
  <si>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</si>
  <si>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</si>
  <si>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</si>
  <si>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</si>
  <si>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</si>
  <si>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</si>
  <si>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</si>
  <si>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</si>
  <si>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</si>
  <si>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</si>
  <si>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</si>
  <si>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</si>
  <si>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</si>
  <si>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</si>
  <si>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</si>
  <si>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</si>
  <si>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</si>
  <si>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</si>
  <si>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</si>
  <si>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</si>
  <si>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</si>
  <si>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</si>
  <si>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</si>
  <si>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</si>
  <si>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</si>
  <si>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</si>
  <si>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</si>
  <si>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</si>
  <si>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</si>
  <si>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</si>
  <si>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</si>
  <si>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</si>
  <si>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</si>
  <si>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</si>
  <si>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</si>
  <si>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</si>
  <si>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</si>
  <si>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</si>
  <si>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</si>
  <si>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</si>
  <si>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</si>
  <si>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</si>
  <si>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</si>
  <si>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</si>
  <si>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</si>
  <si>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</si>
  <si>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</si>
  <si>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</si>
  <si>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</si>
  <si>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</si>
  <si>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</si>
  <si>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</si>
  <si>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</si>
  <si>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</si>
  <si>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</si>
  <si>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</si>
  <si>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</si>
  <si>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</si>
  <si>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</si>
  <si>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</si>
  <si>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</si>
  <si>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</si>
  <si>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</si>
  <si>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</si>
  <si>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</si>
  <si>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</si>
  <si>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</si>
  <si>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</si>
  <si>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</si>
  <si>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</si>
  <si>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</si>
  <si>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</si>
  <si>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</si>
  <si>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</si>
  <si>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</si>
  <si>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</si>
  <si>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</si>
  <si>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</si>
  <si>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</si>
  <si>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</si>
  <si>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</si>
  <si>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</si>
  <si>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</si>
  <si>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</si>
  <si>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</si>
  <si>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</si>
  <si>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</si>
  <si>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</si>
  <si>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</si>
  <si>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</si>
  <si>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</si>
  <si>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</si>
  <si>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</si>
  <si>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</si>
  <si>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</si>
  <si>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</si>
  <si>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</si>
  <si>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</si>
  <si>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</si>
  <si>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</si>
  <si>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</si>
  <si>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</si>
  <si>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</si>
  <si>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</si>
  <si>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</si>
  <si>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</si>
  <si>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</si>
  <si>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</si>
  <si>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</si>
  <si>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</si>
  <si>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</si>
  <si>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</si>
  <si>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</si>
  <si>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</si>
  <si>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</si>
  <si>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</si>
  <si>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</si>
  <si>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</si>
  <si>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</si>
  <si>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</si>
  <si>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</si>
  <si>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</si>
  <si>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</si>
  <si>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</si>
  <si>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</si>
  <si>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</si>
  <si>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</si>
  <si>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</si>
  <si>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</si>
  <si>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</si>
  <si>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</si>
  <si>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</si>
  <si>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</si>
  <si>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</si>
  <si>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</si>
  <si>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</si>
  <si>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</si>
  <si>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</si>
  <si>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</si>
  <si>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</si>
  <si>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</si>
  <si>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</si>
  <si>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</si>
  <si>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</si>
  <si>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</si>
  <si>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</si>
  <si>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</si>
  <si>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</si>
  <si>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</si>
  <si>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</si>
  <si>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</si>
  <si>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</si>
  <si>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</si>
  <si>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</si>
  <si>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</si>
  <si>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</si>
  <si>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</si>
  <si>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</si>
  <si>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</si>
  <si>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</si>
  <si>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</si>
  <si>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</si>
  <si>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</si>
  <si>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</si>
  <si>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</si>
  <si>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</si>
  <si>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</si>
  <si>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</si>
  <si>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</si>
  <si>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</si>
  <si>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</si>
  <si>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</si>
  <si>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</si>
  <si>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</si>
  <si>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</si>
  <si>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</si>
  <si>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</si>
  <si>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</si>
  <si>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</si>
  <si>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</si>
  <si>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</si>
  <si>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</si>
  <si>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</si>
  <si>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</si>
  <si>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</si>
  <si>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</si>
  <si>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</si>
  <si>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</si>
  <si>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</si>
  <si>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</si>
  <si>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</si>
  <si>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</si>
  <si>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</si>
  <si>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</si>
  <si>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</si>
  <si>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</si>
  <si>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</si>
  <si>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</si>
  <si>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</si>
  <si>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</si>
  <si>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</si>
  <si>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</si>
  <si>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</si>
  <si>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</si>
  <si>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</si>
  <si>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</si>
  <si>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</si>
  <si>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</si>
  <si>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</si>
  <si>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</si>
  <si>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</si>
  <si>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</si>
  <si>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</si>
  <si>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</si>
  <si>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</si>
  <si>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</si>
  <si>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</si>
  <si>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</si>
  <si>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</si>
  <si>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</si>
  <si>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</si>
  <si>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</si>
  <si>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</si>
  <si>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</si>
  <si>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</si>
  <si>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</si>
  <si>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</si>
  <si>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</si>
  <si>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</si>
  <si>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</si>
  <si>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</si>
  <si>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</si>
  <si>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</si>
  <si>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</si>
  <si>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</si>
  <si>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</si>
  <si>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</si>
  <si>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</si>
  <si>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</si>
  <si>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</si>
  <si>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</si>
  <si>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</si>
  <si>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</si>
  <si>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</si>
  <si>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</si>
  <si>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</si>
  <si>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</si>
  <si>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</si>
  <si>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</si>
  <si>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</si>
  <si>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</si>
  <si>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</si>
  <si>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</si>
  <si>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</si>
  <si>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</si>
  <si>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</si>
  <si>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</si>
  <si>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</si>
  <si>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</si>
  <si>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</si>
  <si>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</si>
  <si>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</si>
  <si>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</si>
  <si>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</si>
  <si>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</si>
  <si>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</si>
  <si>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</si>
  <si>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</si>
  <si>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</si>
  <si>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</si>
  <si>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</si>
  <si>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</si>
  <si>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</si>
  <si>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</si>
  <si>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</si>
  <si>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</si>
  <si>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</si>
  <si>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</si>
  <si>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</si>
  <si>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</si>
  <si>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</si>
  <si>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</si>
  <si>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</si>
  <si>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</si>
  <si>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</si>
  <si>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</si>
  <si>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</si>
  <si>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</si>
  <si>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</si>
  <si>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</si>
  <si>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</si>
  <si>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</si>
  <si>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</si>
  <si>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</si>
  <si>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</si>
  <si>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</si>
  <si>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</si>
  <si>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</si>
  <si>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</si>
  <si>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</si>
  <si>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</si>
  <si>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</si>
  <si>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</si>
  <si>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</si>
  <si>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</si>
  <si>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</si>
  <si>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</si>
  <si>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</si>
  <si>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</si>
  <si>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</si>
  <si>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</si>
  <si>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</si>
  <si>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</si>
  <si>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</si>
  <si>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</si>
  <si>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</si>
  <si>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</si>
  <si>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</si>
  <si>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</si>
  <si>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</si>
  <si>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</si>
  <si>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</si>
  <si>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</si>
  <si>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</si>
  <si>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</si>
  <si>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</si>
  <si>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</si>
  <si>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</si>
  <si>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</si>
  <si>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</si>
  <si>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</si>
  <si>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</si>
  <si>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</si>
  <si>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</si>
  <si>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</si>
  <si>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</si>
  <si>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</si>
  <si>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</si>
  <si>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</si>
  <si>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</si>
  <si>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</si>
  <si>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</si>
  <si>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</si>
  <si>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</si>
  <si>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</si>
  <si>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</si>
  <si>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</si>
  <si>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</si>
  <si>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</si>
  <si>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</si>
  <si>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</si>
  <si>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</si>
  <si>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</si>
  <si>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</si>
  <si>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</si>
  <si>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</si>
  <si>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</si>
  <si>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</si>
  <si>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</si>
  <si>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</si>
  <si>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</si>
  <si>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</si>
  <si>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</si>
  <si>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</si>
  <si>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</si>
  <si>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</si>
  <si>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</si>
  <si>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</si>
  <si>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</si>
  <si>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</si>
  <si>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</si>
  <si>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</si>
  <si>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</si>
  <si>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</si>
  <si>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</si>
  <si>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</si>
  <si>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</si>
  <si>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</si>
  <si>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</si>
  <si>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</si>
  <si>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</si>
  <si>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</si>
  <si>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</si>
  <si>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</si>
  <si>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</si>
  <si>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</si>
  <si>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</si>
  <si>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</si>
  <si>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</si>
  <si>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</si>
  <si>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</si>
  <si>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</si>
  <si>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</si>
  <si>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</si>
  <si>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</si>
  <si>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</si>
  <si>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</si>
  <si>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</si>
  <si>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</si>
  <si>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</si>
  <si>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</si>
  <si>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</si>
  <si>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</si>
  <si>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</si>
  <si>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</si>
  <si>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</si>
  <si>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</si>
  <si>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</si>
  <si>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</si>
  <si>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</si>
  <si>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</si>
  <si>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</si>
  <si>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</si>
  <si>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</si>
  <si>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</si>
  <si>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</si>
  <si>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</si>
  <si>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</si>
  <si>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</si>
  <si>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</si>
  <si>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</si>
  <si>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</si>
  <si>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</si>
  <si>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</si>
  <si>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</si>
  <si>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</si>
  <si>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</si>
  <si>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</si>
  <si>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</si>
  <si>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</si>
  <si>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</si>
  <si>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</si>
  <si>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</si>
  <si>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</si>
  <si>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</si>
  <si>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</si>
  <si>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</si>
  <si>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</si>
  <si>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</si>
  <si>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</si>
  <si>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</si>
  <si>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</si>
  <si>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</si>
  <si>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</si>
  <si>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</si>
  <si>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</si>
  <si>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</si>
  <si>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</si>
  <si>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</si>
  <si>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</si>
  <si>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</si>
  <si>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</si>
  <si>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</si>
  <si>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</si>
  <si>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</si>
  <si>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</si>
  <si>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</si>
  <si>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</si>
  <si>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</si>
  <si>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</si>
  <si>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</si>
  <si>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</si>
  <si>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</si>
  <si>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</si>
  <si>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</si>
  <si>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</si>
  <si>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</si>
  <si>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</si>
  <si>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</si>
  <si>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</si>
  <si>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</si>
  <si>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</si>
  <si>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</si>
  <si>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</si>
  <si>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</si>
  <si>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</si>
  <si>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</si>
  <si>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</si>
  <si>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</si>
  <si>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</si>
  <si>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</si>
  <si>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</si>
  <si>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</si>
  <si>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</si>
  <si>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</si>
  <si>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</si>
  <si>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</si>
  <si>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</si>
  <si>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</si>
  <si>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</si>
  <si>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</si>
  <si>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</si>
  <si>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</si>
  <si>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</si>
  <si>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</si>
  <si>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</si>
  <si>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</si>
  <si>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</si>
  <si>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</si>
  <si>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</si>
  <si>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</si>
  <si>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</si>
  <si>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</si>
  <si>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</si>
  <si>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</si>
  <si>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</si>
  <si>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</si>
  <si>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</si>
  <si>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</si>
  <si>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</si>
  <si>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</si>
  <si>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</si>
  <si>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</si>
  <si>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</si>
  <si>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</si>
  <si>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</si>
  <si>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</si>
  <si>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</si>
  <si>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</si>
  <si>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</si>
  <si>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</si>
  <si>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</si>
  <si>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</si>
  <si>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</si>
  <si>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</si>
  <si>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</si>
  <si>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</si>
  <si>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</si>
  <si>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</si>
  <si>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</si>
  <si>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</si>
  <si>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</si>
  <si>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</si>
  <si>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</si>
  <si>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</si>
  <si>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</si>
  <si>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</si>
  <si>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</si>
  <si>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</si>
  <si>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</si>
  <si>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</si>
  <si>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</si>
  <si>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</si>
  <si>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</si>
  <si>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</si>
  <si>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</si>
  <si>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</si>
  <si>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</si>
  <si>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</si>
  <si>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</si>
  <si>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</si>
  <si>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</si>
  <si>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</si>
  <si>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</si>
  <si>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</si>
  <si>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</si>
  <si>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</si>
  <si>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</si>
  <si>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</si>
  <si>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</si>
  <si>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</si>
  <si>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</si>
  <si>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</si>
  <si>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</si>
  <si>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</si>
  <si>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</si>
  <si>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</si>
  <si>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</si>
  <si>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</si>
  <si>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</si>
  <si>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</si>
  <si>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</si>
  <si>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</si>
  <si>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</si>
  <si>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</si>
  <si>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</si>
  <si>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</si>
  <si>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</si>
  <si>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</si>
  <si>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</si>
  <si>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</si>
  <si>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</si>
  <si>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</si>
  <si>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</si>
  <si>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</si>
  <si>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</si>
  <si>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</si>
  <si>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</si>
  <si>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</si>
  <si>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</si>
  <si>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</si>
  <si>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</si>
  <si>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</si>
  <si>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</si>
  <si>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</si>
  <si>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</si>
  <si>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</si>
  <si>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</si>
  <si>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</si>
  <si>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</si>
  <si>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</si>
  <si>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</si>
  <si>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</si>
  <si>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</si>
  <si>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</si>
  <si>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</si>
  <si>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</si>
  <si>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</si>
  <si>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</si>
  <si>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</si>
  <si>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</si>
  <si>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</si>
  <si>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</si>
  <si>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</si>
  <si>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</si>
  <si>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</si>
  <si>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</si>
  <si>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</si>
  <si>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</si>
  <si>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</si>
  <si>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</si>
  <si>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</si>
  <si>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</si>
  <si>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</si>
  <si>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</si>
  <si>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</si>
  <si>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</si>
  <si>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</si>
  <si>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</si>
  <si>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</si>
  <si>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</si>
  <si>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</si>
  <si>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</si>
  <si>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</si>
  <si>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</si>
  <si>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</si>
  <si>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</si>
  <si>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</si>
  <si>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</si>
  <si>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</si>
  <si>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</si>
  <si>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</si>
  <si>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</si>
  <si>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</si>
  <si>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</si>
  <si>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</si>
  <si>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</si>
  <si>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</si>
  <si>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</si>
  <si>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</si>
  <si>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</si>
  <si>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</si>
  <si>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</si>
  <si>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</si>
  <si>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</si>
  <si>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</si>
  <si>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</si>
  <si>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</si>
  <si>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</si>
  <si>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</si>
  <si>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</si>
  <si>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</si>
  <si>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</si>
  <si>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</si>
  <si>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</si>
  <si>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</si>
  <si>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</si>
  <si>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</si>
  <si>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</si>
  <si>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</si>
  <si>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</si>
  <si>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</si>
  <si>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</si>
  <si>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</si>
  <si>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</si>
  <si>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</si>
  <si>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</si>
  <si>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</si>
  <si>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</si>
  <si>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</si>
  <si>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</si>
  <si>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</si>
  <si>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</si>
  <si>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</si>
  <si>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</si>
  <si>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</si>
  <si>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</si>
  <si>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</si>
  <si>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</si>
  <si>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</si>
  <si>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</si>
  <si>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</si>
  <si>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</si>
  <si>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</si>
  <si>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</si>
  <si>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</si>
  <si>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</si>
  <si>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</si>
  <si>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</si>
  <si>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</si>
  <si>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</si>
  <si>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</si>
  <si>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</si>
  <si>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</si>
  <si>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</si>
  <si>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</si>
  <si>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</si>
  <si>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</si>
  <si>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</si>
  <si>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</si>
  <si>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</si>
  <si>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</si>
  <si>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</si>
  <si>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</si>
  <si>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</si>
  <si>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</si>
  <si>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</si>
  <si>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</si>
  <si>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</si>
  <si>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</si>
  <si>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</si>
  <si>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</si>
  <si>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</si>
  <si>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</si>
  <si>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</si>
  <si>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</si>
  <si>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</si>
  <si>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</si>
  <si>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</si>
  <si>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</si>
  <si>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</si>
  <si>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</si>
  <si>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</si>
  <si>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</si>
  <si>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</si>
  <si>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</si>
  <si>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</si>
  <si>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</si>
  <si>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</si>
  <si>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</si>
  <si>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</si>
  <si>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</si>
  <si>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</si>
  <si>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</si>
  <si>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</si>
  <si>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</si>
  <si>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</si>
  <si>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</si>
  <si>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</si>
  <si>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</si>
  <si>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</si>
  <si>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</si>
  <si>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</si>
  <si>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</si>
  <si>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</si>
  <si>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</si>
  <si>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</si>
  <si>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</si>
  <si>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</si>
  <si>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</si>
  <si>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</si>
  <si>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</si>
  <si>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</si>
  <si>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</si>
  <si>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</si>
  <si>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</si>
  <si>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</si>
  <si>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</si>
  <si>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</si>
  <si>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</si>
  <si>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</si>
  <si>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</si>
  <si>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</si>
  <si>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</si>
  <si>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</si>
  <si>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</si>
  <si>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</si>
  <si>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</si>
  <si>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</si>
  <si>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</si>
  <si>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</si>
  <si>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</si>
  <si>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</si>
  <si>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</si>
  <si>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</si>
  <si>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</si>
  <si>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</si>
  <si>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</si>
  <si>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</si>
  <si>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</si>
  <si>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</si>
  <si>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</si>
  <si>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</si>
  <si>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</si>
  <si>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</si>
  <si>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</si>
  <si>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</si>
  <si>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</si>
  <si>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</si>
  <si>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</si>
  <si>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</si>
  <si>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</si>
  <si>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</si>
  <si>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</si>
  <si>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</si>
  <si>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</si>
  <si>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</si>
  <si>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</si>
  <si>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</si>
  <si>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</si>
  <si>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</si>
  <si>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</si>
  <si>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</si>
  <si>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</si>
  <si>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</si>
  <si>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</si>
  <si>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</si>
  <si>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</si>
  <si>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</si>
  <si>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</si>
  <si>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</si>
  <si>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</si>
  <si>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</si>
  <si>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</si>
  <si>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</si>
  <si>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</si>
  <si>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</si>
  <si>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</si>
  <si>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</si>
  <si>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</si>
  <si>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</si>
  <si>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</si>
  <si>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</si>
  <si>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</si>
  <si>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</si>
  <si>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</si>
  <si>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</si>
  <si>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</si>
  <si>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</si>
  <si>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</si>
  <si>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</si>
  <si>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</si>
  <si>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</si>
  <si>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</si>
  <si>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</si>
  <si>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</si>
  <si>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</si>
  <si>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</si>
  <si>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</si>
  <si>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</si>
  <si>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</si>
  <si>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</si>
  <si>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</si>
  <si>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</si>
  <si>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</si>
  <si>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</si>
  <si>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</si>
  <si>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</si>
  <si>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</si>
  <si>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</si>
  <si>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</si>
  <si>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</si>
  <si>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</si>
  <si>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</si>
  <si>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</si>
  <si>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</si>
  <si>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</si>
  <si>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</si>
  <si>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</si>
  <si>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</si>
  <si>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</si>
  <si>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</si>
  <si>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</si>
  <si>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</si>
  <si>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</si>
  <si>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</si>
  <si>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</si>
  <si>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</si>
  <si>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</si>
  <si>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</si>
  <si>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</si>
  <si>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</si>
  <si>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</si>
  <si>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</si>
  <si>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</si>
  <si>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</si>
  <si>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</si>
  <si>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</si>
  <si>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</si>
  <si>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</si>
  <si>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</si>
  <si>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</si>
  <si>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</si>
  <si>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</si>
  <si>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</si>
  <si>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</si>
  <si>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</si>
  <si>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</si>
  <si>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</si>
  <si>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</si>
  <si>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</si>
  <si>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</si>
  <si>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</si>
  <si>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</si>
  <si>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</si>
  <si>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</si>
  <si>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</si>
  <si>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</si>
  <si>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</si>
  <si>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</si>
  <si>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</si>
  <si>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</si>
  <si>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</si>
  <si>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</si>
  <si>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</si>
  <si>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</si>
  <si>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</si>
  <si>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</si>
  <si>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</si>
  <si>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</si>
  <si>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</si>
  <si>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</si>
  <si>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</si>
  <si>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</si>
  <si>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</si>
  <si>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</si>
  <si>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</si>
  <si>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</si>
  <si>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</si>
  <si>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</si>
  <si>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</si>
  <si>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</si>
  <si>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</si>
  <si>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</si>
  <si>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</si>
  <si>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</si>
  <si>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</si>
  <si>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</si>
  <si>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</si>
  <si>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</si>
  <si>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</si>
  <si>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</si>
  <si>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</si>
  <si>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</si>
  <si>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</si>
  <si>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</si>
  <si>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</si>
  <si>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</si>
  <si>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</si>
  <si>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</si>
  <si>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</si>
  <si>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</si>
  <si>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</si>
  <si>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</si>
  <si>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</si>
  <si>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</si>
  <si>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</si>
  <si>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</si>
  <si>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</si>
  <si>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</si>
  <si>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</si>
  <si>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</si>
  <si>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</si>
  <si>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</si>
  <si>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</si>
  <si>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</si>
  <si>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</si>
  <si>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</si>
  <si>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</si>
  <si>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</si>
  <si>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</si>
  <si>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</si>
  <si>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</si>
  <si>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</si>
  <si>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</si>
  <si>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</si>
  <si>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</si>
  <si>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</si>
  <si>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</si>
  <si>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</si>
  <si>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</si>
  <si>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</si>
  <si>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</si>
  <si>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</si>
  <si>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</si>
  <si>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</si>
  <si>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</si>
  <si>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</si>
  <si>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</si>
  <si>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</si>
  <si>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</si>
  <si>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</si>
  <si>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</si>
  <si>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</si>
  <si>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</si>
  <si>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</si>
  <si>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</si>
  <si>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</si>
  <si>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</si>
  <si>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</si>
  <si>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</si>
  <si>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</si>
  <si>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</si>
  <si>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</si>
  <si>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</si>
  <si>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</si>
  <si>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</si>
  <si>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</si>
  <si>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</si>
  <si>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</si>
  <si>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</si>
  <si>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</si>
  <si>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</si>
  <si>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</si>
  <si>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</si>
  <si>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</si>
  <si>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</si>
  <si>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</si>
  <si>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</si>
  <si>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</si>
  <si>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</si>
  <si>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</si>
  <si>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</si>
  <si>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</si>
  <si>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</si>
  <si>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</si>
  <si>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</si>
  <si>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</si>
  <si>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</si>
  <si>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</si>
  <si>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</si>
  <si>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</si>
  <si>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</si>
  <si>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</si>
  <si>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</si>
  <si>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</si>
  <si>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</si>
  <si>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</si>
  <si>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</si>
  <si>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</si>
  <si>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</si>
  <si>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</si>
  <si>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</si>
  <si>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</si>
  <si>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</si>
  <si>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</si>
  <si>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</si>
  <si>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</si>
  <si>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</si>
  <si>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</si>
  <si>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</si>
  <si>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</si>
  <si>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</si>
  <si>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</si>
  <si>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</si>
  <si>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</si>
  <si>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</si>
  <si>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</si>
  <si>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</si>
  <si>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</si>
  <si>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</si>
  <si>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</si>
  <si>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</si>
  <si>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</si>
  <si>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</si>
  <si>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</si>
  <si>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</si>
  <si>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</si>
  <si>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</si>
  <si>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</si>
  <si>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</si>
  <si>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</si>
  <si>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</si>
  <si>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</si>
  <si>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</si>
  <si>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</si>
  <si>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</si>
  <si>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</si>
  <si>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</si>
  <si>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</si>
  <si>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</si>
  <si>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</si>
  <si>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</si>
  <si>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</si>
  <si>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</si>
  <si>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</si>
  <si>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</si>
  <si>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</si>
  <si>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</si>
  <si>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</si>
  <si>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</si>
  <si>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</si>
  <si>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</si>
  <si>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</si>
  <si>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</si>
  <si>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</si>
  <si>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</si>
  <si>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</si>
  <si>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</si>
  <si>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</si>
  <si>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</si>
  <si>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</si>
  <si>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</si>
  <si>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</si>
  <si>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</si>
  <si>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</si>
  <si>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</si>
  <si>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</si>
  <si>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</si>
  <si>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</si>
  <si>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</si>
  <si>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</si>
  <si>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</si>
  <si>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</si>
  <si>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</si>
  <si>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</si>
  <si>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</si>
  <si>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</si>
  <si>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</si>
  <si>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</si>
  <si>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</si>
  <si>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</si>
  <si>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</si>
  <si>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</si>
  <si>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</si>
  <si>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</si>
  <si>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</si>
  <si>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</si>
  <si>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</si>
  <si>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</si>
  <si>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</si>
  <si>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</si>
  <si>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</si>
  <si>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</si>
  <si>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</si>
  <si>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</si>
  <si>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</si>
  <si>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</si>
  <si>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</si>
  <si>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</si>
  <si>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</si>
  <si>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</si>
  <si>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</si>
  <si>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</si>
  <si>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</si>
  <si>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</si>
  <si>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</si>
  <si>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</si>
  <si>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</si>
  <si>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</si>
  <si>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</si>
  <si>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</si>
  <si>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</si>
  <si>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</si>
  <si>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</si>
  <si>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</si>
  <si>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</si>
  <si>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</si>
  <si>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</si>
  <si>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</si>
  <si>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</si>
  <si>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</si>
  <si>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</si>
  <si>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</si>
  <si>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</si>
  <si>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</si>
  <si>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</si>
  <si>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</si>
  <si>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</si>
  <si>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</si>
  <si>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</si>
  <si>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</si>
  <si>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</si>
  <si>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</si>
  <si>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</si>
  <si>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</si>
  <si>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</si>
  <si>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</si>
  <si>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</si>
  <si>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</si>
  <si>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</si>
  <si>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</si>
  <si>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</si>
  <si>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</si>
  <si>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</si>
  <si>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</si>
  <si>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</si>
  <si>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</si>
  <si>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</si>
  <si>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</si>
  <si>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</si>
  <si>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</si>
  <si>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</si>
  <si>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</si>
  <si>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</si>
  <si>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</si>
  <si>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</si>
  <si>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</si>
  <si>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</si>
  <si>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</si>
  <si>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</si>
  <si>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</si>
  <si>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</si>
  <si>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</si>
  <si>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</si>
  <si>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</si>
  <si>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</si>
  <si>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</si>
  <si>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</si>
  <si>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</si>
  <si>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</si>
  <si>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</si>
  <si>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</si>
  <si>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</si>
  <si>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</si>
  <si>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</si>
  <si>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</si>
  <si>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</si>
  <si>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</si>
  <si>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</si>
  <si>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</si>
  <si>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</si>
  <si>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</si>
  <si>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</si>
  <si>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</si>
  <si>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</si>
  <si>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</si>
  <si>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</si>
  <si>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</si>
  <si>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</si>
  <si>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</si>
  <si>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</si>
  <si>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</si>
  <si>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</si>
  <si>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</si>
  <si>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</si>
  <si>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</si>
  <si>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</si>
  <si>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</si>
  <si>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</si>
  <si>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</si>
  <si>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</si>
  <si>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</si>
  <si>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</si>
  <si>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</si>
  <si>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</si>
  <si>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</si>
  <si>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</si>
  <si>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</si>
  <si>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</si>
  <si>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</si>
  <si>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</si>
  <si>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</si>
  <si>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</si>
  <si>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</si>
  <si>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</si>
  <si>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</si>
  <si>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</si>
  <si>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</si>
  <si>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</si>
  <si>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</si>
  <si>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</si>
  <si>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</si>
  <si>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</si>
  <si>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</si>
  <si>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</si>
  <si>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</si>
  <si>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</si>
  <si>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</si>
  <si>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</si>
  <si>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</si>
  <si>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</si>
  <si>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</si>
  <si>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</si>
  <si>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</si>
  <si>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</si>
  <si>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</si>
  <si>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</si>
  <si>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</si>
  <si>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</si>
  <si>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</si>
  <si>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</si>
  <si>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</si>
  <si>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</si>
  <si>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</si>
  <si>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</si>
  <si>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</si>
  <si>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</si>
  <si>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</si>
  <si>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</si>
  <si>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</si>
  <si>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</si>
  <si>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</si>
  <si>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</si>
  <si>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</si>
  <si>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</si>
  <si>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</si>
  <si>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</si>
  <si>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</si>
  <si>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</si>
  <si>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</si>
  <si>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</si>
  <si>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</si>
  <si>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</si>
  <si>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</si>
  <si>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</si>
  <si>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</si>
  <si>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</si>
  <si>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</si>
  <si>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</si>
  <si>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</si>
  <si>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</si>
  <si>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</si>
  <si>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</si>
  <si>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</si>
  <si>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</si>
  <si>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</si>
  <si>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</si>
  <si>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</si>
  <si>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</si>
  <si>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</si>
  <si>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</si>
  <si>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</si>
  <si>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</si>
  <si>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</si>
  <si>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</si>
  <si>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</si>
  <si>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</si>
  <si>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</si>
  <si>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</si>
  <si>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</si>
  <si>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</si>
  <si>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</si>
  <si>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</si>
  <si>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</si>
  <si>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</si>
  <si>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</si>
  <si>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</si>
  <si>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</si>
  <si>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</si>
  <si>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</si>
  <si>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</si>
  <si>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</si>
  <si>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</si>
  <si>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</si>
  <si>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</si>
  <si>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</si>
  <si>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</si>
  <si>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</si>
  <si>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</si>
  <si>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</si>
  <si>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</si>
  <si>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</si>
  <si>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</si>
  <si>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</si>
  <si>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</si>
  <si>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</si>
  <si>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</si>
  <si>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</si>
  <si>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</si>
  <si>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</si>
  <si>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</si>
  <si>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</si>
  <si>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</si>
  <si>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</si>
  <si>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</si>
  <si>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</si>
  <si>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</si>
  <si>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</si>
  <si>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</si>
  <si>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</si>
  <si>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</si>
  <si>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</si>
  <si>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</si>
  <si>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</si>
  <si>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</si>
  <si>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</si>
  <si>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</si>
  <si>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</si>
  <si>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</si>
  <si>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</si>
  <si>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</si>
  <si>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</si>
  <si>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</si>
  <si>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</si>
  <si>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</si>
  <si>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</si>
  <si>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</si>
  <si>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</si>
  <si>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</si>
  <si>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</si>
  <si>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</si>
  <si>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</si>
  <si>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</si>
  <si>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</si>
  <si>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</si>
  <si>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</si>
  <si>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</si>
  <si>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</si>
  <si>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</si>
  <si>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</si>
  <si>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</si>
  <si>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</si>
  <si>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</si>
  <si>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</si>
  <si>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</si>
  <si>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</si>
  <si>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</si>
  <si>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</si>
  <si>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</si>
  <si>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</si>
  <si>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</si>
  <si>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</si>
  <si>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</si>
  <si>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</si>
  <si>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</si>
  <si>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</si>
  <si>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</si>
  <si>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</si>
  <si>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</si>
  <si>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</si>
  <si>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</si>
  <si>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</si>
  <si>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</si>
  <si>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</si>
  <si>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</si>
  <si>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</si>
  <si>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</si>
  <si>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</si>
  <si>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</si>
  <si>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</si>
  <si>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</si>
  <si>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</si>
  <si>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</si>
  <si>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</si>
  <si>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</si>
  <si>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</si>
  <si>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</si>
  <si>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</si>
  <si>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</si>
  <si>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</si>
  <si>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</si>
  <si>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</si>
  <si>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</si>
  <si>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</si>
  <si>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</si>
  <si>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</si>
  <si>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</si>
  <si>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</si>
  <si>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</si>
  <si>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</si>
  <si>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</si>
  <si>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</si>
  <si>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</si>
  <si>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</si>
  <si>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</si>
  <si>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</si>
  <si>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</si>
  <si>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</si>
  <si>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</si>
  <si>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</si>
  <si>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</si>
  <si>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</si>
  <si>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</si>
  <si>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</si>
  <si>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</si>
  <si>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</si>
  <si>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</si>
  <si>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</si>
  <si>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</si>
  <si>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</si>
  <si>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</si>
  <si>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</si>
  <si>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</si>
  <si>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</si>
  <si>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</si>
  <si>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</si>
  <si>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</si>
  <si>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</si>
  <si>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</si>
  <si>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</si>
  <si>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</si>
  <si>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</si>
  <si>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</si>
  <si>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</si>
  <si>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</si>
  <si>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</si>
  <si>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</si>
  <si>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</si>
  <si>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</si>
  <si>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</si>
  <si>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</si>
  <si>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</si>
  <si>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</si>
  <si>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</si>
  <si>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</si>
  <si>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</si>
  <si>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</si>
  <si>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</si>
  <si>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</si>
  <si>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</si>
  <si>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</si>
  <si>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</si>
  <si>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</si>
  <si>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</si>
  <si>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</si>
  <si>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</si>
  <si>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</si>
  <si>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</si>
  <si>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</si>
  <si>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</si>
  <si>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</si>
  <si>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</si>
  <si>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</si>
  <si>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</si>
  <si>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</si>
  <si>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</si>
  <si>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</si>
  <si>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</si>
  <si>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</si>
  <si>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</si>
  <si>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</si>
  <si>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</si>
  <si>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</si>
  <si>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</si>
  <si>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</si>
  <si>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</si>
  <si>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</si>
  <si>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</si>
  <si>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</si>
  <si>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</si>
  <si>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</si>
  <si>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</si>
  <si>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</si>
  <si>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</si>
  <si>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</si>
  <si>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</si>
  <si>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</si>
  <si>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</si>
  <si>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</si>
  <si>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</si>
  <si>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</si>
  <si>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</si>
  <si>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</si>
  <si>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</si>
  <si>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</si>
  <si>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</si>
  <si>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</si>
  <si>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</si>
  <si>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</si>
  <si>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</si>
  <si>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</si>
  <si>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</si>
  <si>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</si>
  <si>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</si>
  <si>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</si>
  <si>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</si>
  <si>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</si>
  <si>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</si>
  <si>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</si>
  <si>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</si>
  <si>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</si>
  <si>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</si>
  <si>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</si>
  <si>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</si>
  <si>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</si>
  <si>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</si>
  <si>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</si>
  <si>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</si>
  <si>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</si>
  <si>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</si>
  <si>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</si>
  <si>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</si>
  <si>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</si>
  <si>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</si>
  <si>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</si>
  <si>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</si>
  <si>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</si>
  <si>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</si>
  <si>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</si>
  <si>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</si>
  <si>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</si>
  <si>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</si>
  <si>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</si>
  <si>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</si>
  <si>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</si>
  <si>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</si>
  <si>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</si>
  <si>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</si>
  <si>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</si>
  <si>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</si>
  <si>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</si>
  <si>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</si>
  <si>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</si>
  <si>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</si>
  <si>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</si>
  <si>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</si>
  <si>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</si>
  <si>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</si>
  <si>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</si>
  <si>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</si>
  <si>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</si>
  <si>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</si>
  <si>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</si>
  <si>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</si>
  <si>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</si>
  <si>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</si>
  <si>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</si>
  <si>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</si>
  <si>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</si>
  <si>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</si>
  <si>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</si>
  <si>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</si>
  <si>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</si>
  <si>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</si>
  <si>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</si>
  <si>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</si>
  <si>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</si>
  <si>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</si>
  <si>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</si>
  <si>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</si>
  <si>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</si>
  <si>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</si>
  <si>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</si>
  <si>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</si>
  <si>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</si>
  <si>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</si>
  <si>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</si>
  <si>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</si>
  <si>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</si>
  <si>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</si>
  <si>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</si>
  <si>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</si>
  <si>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</si>
  <si>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</si>
  <si>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</si>
  <si>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</si>
  <si>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</si>
  <si>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</si>
  <si>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</si>
  <si>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</si>
  <si>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</si>
  <si>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</si>
  <si>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</si>
  <si>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</si>
  <si>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</si>
  <si>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</si>
  <si>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</si>
  <si>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</si>
  <si>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</si>
  <si>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</si>
  <si>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</si>
  <si>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</si>
  <si>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</si>
  <si>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</si>
  <si>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</si>
  <si>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</si>
  <si>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</si>
  <si>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</si>
  <si>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</si>
  <si>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</si>
  <si>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</si>
  <si>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</si>
  <si>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</si>
  <si>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</si>
  <si>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</si>
  <si>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</si>
  <si>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</si>
  <si>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</si>
  <si>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</si>
  <si>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</si>
  <si>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</si>
  <si>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</si>
  <si>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</si>
  <si>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</si>
  <si>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</si>
  <si>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</si>
  <si>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</si>
  <si>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</si>
  <si>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</si>
  <si>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</si>
  <si>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</si>
  <si>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</si>
  <si>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</si>
  <si>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</si>
  <si>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</si>
  <si>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</si>
  <si>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</si>
  <si>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</si>
  <si>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</si>
  <si>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</si>
  <si>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</si>
  <si>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</si>
  <si>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</si>
  <si>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</si>
  <si>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</si>
  <si>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</si>
  <si>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</si>
  <si>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</si>
  <si>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</si>
  <si>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</si>
  <si>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</si>
  <si>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</si>
  <si>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</si>
  <si>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</si>
  <si>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</si>
  <si>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</si>
  <si>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</si>
  <si>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</si>
  <si>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</si>
  <si>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</si>
  <si>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</si>
  <si>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</si>
  <si>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</si>
  <si>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</si>
  <si>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</si>
  <si>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</si>
  <si>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</si>
  <si>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</si>
  <si>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</si>
  <si>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</si>
  <si>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</si>
  <si>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</si>
  <si>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</si>
  <si>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</si>
  <si>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</si>
  <si>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</si>
  <si>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</si>
  <si>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</si>
  <si>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</si>
  <si>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</si>
  <si>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</si>
  <si>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</si>
  <si>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</si>
  <si>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</si>
  <si>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</si>
  <si>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</si>
  <si>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</si>
  <si>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</si>
  <si>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</si>
  <si>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</si>
  <si>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</si>
  <si>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</si>
  <si>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</si>
  <si>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</si>
  <si>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</si>
  <si>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</si>
  <si>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</si>
  <si>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</si>
  <si>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</si>
  <si>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</si>
  <si>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</si>
  <si>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</si>
  <si>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</si>
  <si>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</si>
  <si>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</si>
  <si>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</si>
  <si>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</si>
  <si>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</si>
  <si>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</si>
  <si>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</si>
  <si>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</si>
  <si>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</si>
  <si>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</si>
  <si>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</si>
  <si>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</si>
  <si>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</si>
  <si>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</si>
  <si>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</si>
  <si>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</si>
  <si>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</si>
  <si>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</si>
  <si>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</si>
  <si>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</si>
  <si>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</si>
  <si>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</si>
  <si>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</si>
  <si>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</si>
  <si>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</si>
  <si>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</si>
  <si>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</si>
  <si>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</si>
  <si>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</si>
  <si>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</si>
  <si>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</si>
  <si>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</si>
  <si>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</si>
  <si>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</si>
  <si>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</si>
  <si>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</si>
  <si>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</si>
  <si>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</si>
  <si>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</si>
  <si>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</si>
  <si>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</si>
  <si>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</si>
  <si>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</si>
  <si>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</si>
  <si>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</si>
  <si>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</si>
  <si>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</si>
  <si>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</si>
  <si>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</si>
  <si>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</si>
  <si>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</si>
  <si>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</si>
  <si>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</si>
  <si>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</si>
  <si>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</si>
  <si>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</si>
  <si>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</si>
  <si>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</si>
  <si>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</si>
  <si>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</si>
  <si>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</si>
  <si>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</si>
  <si>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</si>
  <si>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</si>
  <si>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</si>
  <si>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</si>
  <si>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</si>
  <si>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</si>
  <si>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</si>
  <si>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</si>
  <si>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</si>
  <si>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</si>
  <si>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</si>
  <si>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</si>
  <si>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</si>
  <si>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</si>
  <si>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</si>
  <si>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</si>
  <si>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</si>
  <si>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</si>
  <si>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</si>
  <si>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</si>
  <si>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</si>
  <si>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</si>
  <si>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</si>
  <si>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</si>
  <si>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</si>
  <si>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</si>
  <si>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</si>
  <si>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</si>
  <si>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</si>
  <si>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</si>
  <si>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</si>
  <si>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</si>
  <si>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</si>
  <si>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</si>
  <si>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</si>
  <si>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</si>
  <si>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</si>
  <si>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</si>
  <si>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</si>
  <si>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</si>
  <si>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</si>
  <si>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</si>
  <si>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</si>
  <si>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</si>
  <si>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</si>
  <si>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</si>
  <si>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</si>
  <si>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</si>
  <si>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</si>
  <si>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</si>
  <si>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</si>
  <si>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</si>
  <si>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</si>
  <si>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</si>
  <si>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</si>
  <si>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</si>
  <si>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</si>
  <si>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</si>
  <si>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</si>
  <si>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</si>
  <si>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</si>
  <si>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</si>
  <si>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</si>
  <si>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</si>
  <si>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</si>
  <si>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</si>
  <si>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</si>
  <si>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</si>
  <si>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</si>
  <si>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</si>
  <si>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</si>
  <si>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</si>
  <si>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</si>
  <si>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</si>
  <si>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</si>
  <si>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</si>
  <si>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</si>
  <si>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</si>
  <si>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</si>
  <si>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</si>
  <si>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</si>
  <si>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</si>
  <si>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</si>
  <si>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</si>
  <si>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</si>
  <si>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</si>
  <si>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</si>
  <si>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</si>
  <si>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</si>
  <si>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</si>
  <si>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</si>
  <si>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</si>
  <si>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</si>
  <si>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</si>
  <si>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</si>
  <si>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</si>
  <si>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</si>
  <si>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</si>
  <si>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</si>
  <si>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</si>
  <si>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</si>
  <si>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</si>
  <si>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</si>
  <si>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</si>
  <si>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</si>
  <si>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</si>
  <si>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</si>
  <si>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</si>
  <si>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</si>
  <si>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</si>
  <si>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</si>
  <si>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</si>
  <si>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</si>
  <si>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</si>
  <si>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</si>
  <si>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</si>
  <si>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</si>
  <si>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</si>
  <si>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</si>
  <si>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</si>
  <si>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</si>
  <si>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</si>
  <si>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</si>
  <si>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</si>
  <si>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</si>
  <si>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</si>
  <si>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</si>
  <si>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</si>
  <si>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</si>
  <si>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</si>
  <si>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</si>
  <si>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</si>
  <si>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</si>
  <si>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</si>
  <si>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</si>
  <si>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</si>
  <si>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</si>
  <si>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</si>
  <si>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</si>
  <si>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</si>
  <si>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</si>
  <si>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</si>
  <si>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</si>
  <si>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</si>
  <si>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</si>
  <si>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</si>
  <si>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</si>
  <si>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</si>
  <si>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</si>
  <si>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</si>
  <si>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</si>
  <si>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</si>
  <si>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</si>
  <si>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</si>
  <si>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</si>
  <si>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</si>
  <si>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</si>
  <si>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</si>
  <si>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</si>
  <si>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</si>
  <si>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</si>
  <si>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</si>
  <si>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</si>
  <si>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</si>
  <si>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</si>
  <si>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</si>
  <si>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</si>
  <si>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</si>
  <si>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</si>
  <si>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</si>
  <si>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</si>
  <si>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</si>
  <si>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</si>
  <si>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</si>
  <si>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</si>
  <si>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</si>
  <si>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</si>
  <si>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</si>
  <si>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</si>
  <si>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</si>
  <si>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</si>
  <si>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</si>
  <si>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</si>
  <si>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</si>
  <si>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</si>
  <si>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</si>
  <si>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</si>
  <si>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</si>
  <si>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</si>
  <si>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</si>
  <si>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</si>
  <si>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</si>
  <si>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</si>
  <si>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</si>
  <si>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</si>
  <si>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</si>
  <si>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</si>
  <si>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</si>
  <si>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</si>
  <si>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</si>
  <si>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</si>
  <si>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</si>
  <si>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</si>
  <si>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</si>
  <si>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</si>
  <si>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</si>
  <si>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</si>
  <si>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</si>
  <si>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</si>
  <si>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</si>
  <si>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</si>
  <si>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</si>
  <si>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</si>
  <si>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</si>
  <si>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</si>
  <si>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</si>
  <si>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</si>
  <si>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</si>
  <si>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</si>
  <si>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</si>
  <si>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</si>
  <si>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</si>
  <si>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</si>
  <si>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</si>
  <si>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</si>
  <si>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</si>
  <si>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</si>
  <si>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</si>
  <si>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</si>
  <si>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</si>
  <si>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</si>
  <si>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</si>
  <si>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</si>
  <si>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</si>
  <si>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</si>
  <si>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</si>
  <si>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</si>
  <si>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</si>
  <si>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</si>
  <si>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</si>
  <si>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</si>
  <si>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</si>
  <si>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</si>
  <si>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</si>
  <si>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</si>
  <si>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</si>
  <si>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</si>
  <si>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</si>
  <si>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</si>
  <si>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</si>
  <si>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</si>
  <si>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</si>
  <si>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</si>
  <si>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</si>
  <si>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</si>
  <si>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</si>
  <si>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</si>
  <si>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</si>
  <si>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</si>
  <si>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</si>
  <si>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</si>
  <si>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</si>
  <si>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</si>
  <si>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</si>
  <si>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</si>
  <si>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</si>
  <si>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</si>
  <si>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</si>
  <si>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</si>
  <si>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</si>
  <si>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</si>
  <si>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</si>
  <si>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</si>
  <si>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</si>
  <si>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</si>
  <si>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</si>
  <si>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</si>
  <si>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</si>
  <si>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</si>
  <si>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</si>
  <si>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</si>
  <si>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</si>
  <si>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</si>
  <si>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</si>
  <si>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</si>
  <si>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</si>
  <si>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</si>
  <si>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</si>
  <si>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</si>
  <si>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</si>
  <si>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</si>
  <si>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</si>
  <si>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</si>
  <si>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</si>
  <si>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</si>
  <si>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</si>
  <si>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</si>
  <si>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</si>
  <si>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</si>
  <si>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</si>
  <si>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</si>
  <si>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</si>
  <si>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</si>
  <si>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</si>
  <si>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</si>
  <si>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</si>
  <si>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</si>
  <si>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</si>
  <si>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</si>
  <si>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</si>
  <si>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</si>
  <si>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</si>
  <si>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</si>
  <si>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</si>
  <si>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</si>
  <si>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</si>
  <si>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</si>
  <si>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</si>
  <si>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</si>
  <si>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</si>
  <si>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</si>
  <si>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</si>
  <si>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</si>
  <si>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</si>
  <si>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</si>
  <si>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</si>
  <si>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</si>
  <si>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</si>
  <si>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</si>
  <si>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</si>
  <si>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</si>
  <si>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</si>
  <si>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</si>
  <si>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</si>
  <si>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</si>
  <si>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</si>
  <si>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</si>
  <si>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</si>
  <si>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</si>
  <si>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</si>
  <si>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</si>
  <si>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</si>
  <si>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</si>
  <si>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</si>
  <si>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</si>
  <si>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</si>
  <si>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</si>
  <si>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</si>
  <si>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</si>
  <si>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</si>
  <si>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</si>
  <si>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</si>
  <si>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</si>
  <si>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</si>
  <si>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</si>
  <si>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</si>
  <si>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</si>
  <si>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</si>
  <si>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</si>
  <si>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</si>
  <si>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</si>
  <si>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</si>
  <si>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</si>
  <si>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</si>
  <si>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</si>
  <si>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</si>
  <si>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</si>
  <si>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</si>
  <si>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</si>
  <si>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</si>
  <si>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</si>
  <si>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</si>
  <si>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</si>
  <si>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</si>
  <si>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</si>
  <si>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</si>
  <si>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</si>
  <si>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</si>
  <si>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</si>
  <si>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</si>
  <si>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</si>
  <si>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</si>
  <si>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</si>
  <si>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</si>
  <si>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</si>
  <si>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</si>
  <si>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</si>
  <si>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</si>
  <si>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</si>
  <si>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</si>
  <si>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</si>
  <si>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</si>
  <si>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</si>
  <si>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</si>
  <si>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</si>
  <si>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</si>
  <si>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</si>
  <si>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</si>
  <si>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</si>
  <si>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</si>
  <si>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</si>
  <si>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</si>
  <si>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</si>
  <si>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</si>
  <si>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</si>
  <si>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</si>
  <si>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</si>
  <si>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</si>
  <si>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</si>
  <si>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</si>
  <si>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</si>
  <si>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</si>
  <si>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</si>
  <si>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</si>
  <si>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</si>
  <si>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</si>
  <si>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</si>
  <si>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</si>
  <si>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</si>
  <si>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</si>
  <si>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</si>
  <si>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</si>
  <si>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</si>
  <si>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</si>
  <si>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</si>
  <si>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</si>
  <si>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</si>
  <si>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</si>
  <si>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</si>
  <si>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</si>
  <si>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</si>
  <si>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</si>
  <si>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</si>
  <si>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</si>
  <si>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</si>
  <si>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</si>
  <si>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</si>
  <si>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</si>
  <si>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</si>
  <si>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</si>
  <si>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</si>
  <si>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</si>
  <si>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</si>
  <si>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</si>
  <si>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</si>
  <si>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</si>
  <si>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</si>
  <si>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</si>
  <si>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</si>
  <si>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</si>
  <si>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</si>
  <si>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</si>
  <si>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</si>
  <si>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</si>
  <si>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</si>
  <si>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</si>
  <si>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</si>
  <si>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</si>
  <si>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</si>
  <si>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</si>
  <si>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</si>
  <si>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</si>
  <si>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</si>
  <si>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</si>
  <si>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</si>
  <si>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</si>
  <si>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</si>
  <si>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</si>
  <si>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</si>
  <si>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</si>
  <si>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</si>
  <si>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</si>
  <si>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</si>
  <si>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</si>
  <si>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</si>
  <si>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</si>
  <si>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</si>
  <si>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</si>
  <si>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</si>
  <si>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</si>
  <si>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</si>
  <si>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</si>
  <si>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</si>
  <si>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</si>
  <si>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</si>
  <si>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</si>
  <si>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</si>
  <si>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</si>
  <si>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</si>
  <si>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</si>
  <si>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</si>
  <si>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</si>
  <si>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</si>
  <si>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</si>
  <si>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</si>
  <si>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</si>
  <si>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</si>
  <si>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</si>
  <si>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</si>
  <si>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</si>
  <si>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</si>
  <si>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</si>
  <si>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</si>
  <si>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</si>
  <si>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</si>
  <si>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</si>
  <si>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</si>
  <si>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</si>
  <si>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</si>
  <si>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</si>
  <si>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</si>
  <si>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</si>
  <si>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</si>
  <si>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</si>
  <si>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</si>
  <si>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</si>
  <si>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</si>
  <si>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</si>
  <si>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</si>
  <si>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</si>
  <si>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</si>
  <si>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</si>
  <si>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</si>
  <si>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</si>
  <si>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</si>
  <si>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</si>
  <si>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</si>
  <si>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</si>
  <si>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</si>
  <si>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</si>
  <si>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</si>
  <si>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</si>
  <si>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</si>
  <si>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</si>
  <si>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</si>
  <si>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</si>
  <si>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</si>
  <si>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</si>
  <si>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</si>
  <si>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</si>
  <si>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</si>
  <si>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</si>
  <si>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</si>
  <si>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</si>
  <si>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</si>
  <si>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</si>
  <si>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</si>
  <si>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</si>
  <si>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</si>
  <si>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</si>
  <si>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</si>
  <si>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</si>
  <si>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</si>
  <si>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</si>
  <si>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</si>
  <si>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</si>
  <si>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</si>
  <si>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</si>
  <si>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</si>
  <si>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</si>
  <si>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</si>
  <si>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</si>
  <si>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</si>
  <si>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</si>
  <si>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</si>
  <si>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</si>
  <si>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</si>
  <si>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</si>
  <si>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</si>
  <si>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</si>
  <si>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</si>
  <si>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</si>
  <si>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</si>
  <si>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</si>
  <si>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</si>
  <si>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</si>
  <si>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</si>
  <si>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</si>
  <si>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</si>
  <si>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</si>
  <si>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</si>
  <si>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</si>
  <si>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</si>
  <si>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</si>
  <si>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</si>
  <si>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</si>
  <si>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</si>
  <si>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</si>
  <si>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</si>
  <si>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</si>
  <si>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</si>
  <si>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</si>
  <si>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</si>
  <si>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</si>
  <si>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</si>
  <si>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</si>
  <si>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</si>
  <si>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</si>
  <si>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</si>
  <si>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</si>
  <si>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</si>
  <si>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</si>
  <si>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</si>
  <si>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</si>
  <si>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</si>
  <si>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</si>
  <si>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</si>
  <si>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</si>
  <si>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</si>
  <si>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</si>
  <si>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</si>
  <si>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</si>
  <si>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</si>
  <si>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</si>
  <si>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</si>
  <si>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</si>
  <si>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</si>
  <si>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</si>
  <si>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</si>
  <si>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</si>
  <si>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</si>
  <si>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</si>
  <si>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</si>
  <si>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</si>
  <si>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</si>
  <si>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</si>
  <si>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</si>
  <si>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</si>
  <si>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</si>
  <si>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</si>
  <si>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</si>
  <si>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</si>
  <si>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</si>
  <si>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</si>
  <si>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</si>
  <si>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</si>
  <si>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</si>
  <si>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</si>
  <si>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</si>
  <si>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</si>
  <si>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</si>
  <si>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</si>
  <si>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</si>
  <si>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</si>
  <si>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</si>
  <si>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</si>
  <si>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</si>
  <si>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</si>
  <si>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</si>
  <si>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</si>
  <si>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</si>
  <si>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</si>
  <si>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</si>
  <si>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</si>
  <si>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</si>
  <si>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</si>
  <si>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</si>
  <si>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</si>
  <si>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</si>
  <si>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</si>
  <si>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</si>
  <si>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</si>
  <si>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</si>
  <si>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</si>
  <si>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</si>
  <si>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</si>
  <si>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</si>
  <si>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</si>
  <si>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</si>
  <si>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</si>
  <si>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</si>
  <si>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</si>
  <si>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</si>
  <si>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</si>
  <si>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</si>
  <si>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</si>
  <si>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</si>
  <si>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</si>
  <si>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</si>
  <si>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</si>
  <si>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</si>
  <si>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</si>
  <si>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</si>
  <si>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</si>
  <si>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</si>
  <si>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</si>
  <si>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</si>
  <si>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</si>
  <si>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</si>
  <si>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</si>
  <si>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</si>
  <si>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</si>
  <si>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</si>
  <si>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</si>
  <si>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</si>
  <si>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</si>
  <si>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</si>
  <si>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</si>
  <si>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</si>
  <si>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</si>
  <si>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</si>
  <si>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</si>
  <si>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</si>
  <si>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</si>
  <si>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</si>
  <si>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</si>
  <si>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</si>
  <si>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</si>
  <si>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</si>
  <si>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</si>
  <si>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</si>
  <si>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</si>
  <si>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</si>
  <si>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</si>
  <si>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</si>
  <si>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</si>
  <si>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</si>
  <si>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</si>
  <si>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</si>
  <si>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</si>
  <si>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</si>
  <si>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</si>
  <si>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</si>
  <si>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</si>
  <si>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</si>
  <si>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</si>
  <si>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</si>
  <si>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</si>
  <si>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</si>
  <si>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</si>
  <si>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</si>
  <si>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</si>
  <si>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</si>
  <si>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</si>
  <si>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</si>
  <si>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</si>
  <si>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</si>
  <si>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</si>
  <si>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</si>
  <si>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</si>
  <si>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</si>
  <si>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</si>
  <si>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</si>
  <si>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</si>
  <si>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</si>
  <si>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</si>
  <si>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</si>
  <si>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</si>
  <si>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</si>
  <si>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</si>
  <si>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</si>
  <si>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</si>
  <si>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</si>
  <si>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</si>
  <si>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</si>
  <si>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</si>
  <si>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</si>
  <si>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</si>
  <si>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</si>
  <si>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</si>
  <si>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</si>
  <si>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</si>
  <si>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</si>
  <si>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</si>
  <si>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</si>
  <si>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</si>
  <si>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</si>
  <si>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</si>
  <si>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</si>
  <si>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</si>
  <si>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</si>
  <si>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</si>
  <si>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</si>
  <si>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</si>
  <si>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</si>
  <si>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</si>
  <si>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</si>
  <si>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</si>
  <si>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</si>
  <si>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</si>
  <si>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</si>
  <si>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</si>
  <si>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</si>
  <si>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</si>
  <si>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</si>
  <si>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</si>
  <si>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</si>
  <si>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</si>
  <si>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</si>
  <si>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</si>
  <si>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</si>
  <si>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</si>
  <si>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</si>
  <si>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</si>
  <si>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</si>
  <si>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</si>
  <si>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</si>
  <si>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</si>
  <si>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</si>
  <si>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</si>
  <si>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</si>
  <si>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</si>
  <si>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</si>
  <si>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</si>
  <si>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</si>
  <si>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</si>
  <si>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</si>
  <si>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</si>
  <si>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</si>
  <si>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</si>
  <si>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</si>
  <si>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</si>
  <si>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</si>
  <si>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</si>
  <si>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</si>
  <si>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</si>
  <si>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</si>
  <si>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</si>
  <si>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</si>
  <si>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</si>
  <si>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</si>
  <si>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</si>
  <si>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</si>
  <si>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</si>
  <si>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</si>
  <si>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</si>
  <si>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</si>
  <si>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</si>
  <si>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</si>
  <si>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</si>
  <si>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</si>
  <si>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</si>
  <si>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</si>
  <si>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</si>
  <si>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</si>
  <si>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</si>
  <si>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</si>
  <si>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</si>
  <si>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</si>
  <si>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</si>
  <si>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</si>
  <si>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</si>
  <si>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</si>
  <si>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</si>
  <si>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</si>
  <si>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</si>
  <si>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</si>
  <si>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</si>
  <si>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</si>
  <si>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</si>
  <si>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</si>
  <si>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</si>
  <si>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</si>
  <si>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</si>
  <si>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</si>
  <si>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</si>
  <si>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</si>
  <si>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</si>
  <si>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</si>
  <si>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</si>
  <si>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</si>
  <si>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</si>
  <si>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</si>
  <si>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</si>
  <si>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</si>
  <si>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</si>
  <si>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</si>
  <si>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</si>
  <si>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</si>
  <si>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</si>
  <si>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</si>
  <si>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</si>
  <si>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</si>
  <si>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</si>
  <si>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</si>
  <si>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</si>
  <si>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</si>
  <si>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</si>
  <si>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</si>
  <si>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</si>
  <si>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</si>
  <si>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</si>
  <si>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</si>
  <si>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</si>
  <si>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</si>
  <si>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</si>
  <si>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</si>
  <si>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</si>
  <si>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</si>
  <si>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</si>
  <si>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</si>
  <si>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</si>
  <si>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</si>
  <si>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</si>
  <si>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</si>
  <si>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</si>
  <si>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</si>
  <si>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</si>
  <si>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</si>
  <si>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</si>
  <si>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</si>
  <si>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</si>
  <si>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</si>
  <si>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</si>
  <si>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</si>
  <si>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</si>
  <si>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</si>
  <si>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</si>
  <si>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</si>
  <si>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</si>
  <si>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</si>
  <si>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</si>
  <si>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</si>
  <si>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</si>
  <si>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</si>
  <si>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</si>
  <si>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</si>
  <si>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</si>
  <si>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</si>
  <si>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</si>
  <si>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</si>
  <si>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</si>
  <si>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</si>
  <si>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</si>
  <si>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</si>
  <si>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</si>
  <si>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</si>
  <si>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</si>
  <si>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</si>
  <si>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</si>
  <si>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</si>
  <si>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</si>
  <si>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</si>
  <si>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</si>
  <si>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</si>
  <si>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</si>
  <si>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</si>
  <si>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</si>
  <si>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</si>
  <si>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</si>
  <si>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</si>
  <si>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</si>
  <si>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</si>
  <si>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</si>
  <si>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</si>
  <si>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</si>
  <si>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</si>
  <si>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</si>
  <si>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</si>
  <si>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</si>
  <si>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</si>
  <si>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</si>
  <si>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</si>
  <si>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</si>
  <si>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</si>
  <si>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</si>
  <si>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</si>
  <si>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</si>
  <si>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</si>
  <si>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</si>
  <si>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</si>
  <si>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</si>
  <si>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</si>
  <si>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</si>
  <si>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</si>
  <si>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</si>
  <si>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</si>
  <si>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</si>
  <si>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</si>
  <si>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</si>
  <si>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</si>
  <si>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</si>
  <si>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</si>
  <si>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</si>
  <si>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</si>
  <si>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</si>
  <si>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</si>
  <si>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</si>
  <si>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</si>
  <si>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</si>
  <si>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</si>
  <si>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</si>
  <si>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</si>
  <si>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</si>
  <si>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</si>
  <si>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</si>
  <si>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</si>
  <si>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</si>
  <si>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</si>
  <si>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</si>
  <si>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</si>
  <si>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</si>
  <si>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</si>
  <si>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</si>
  <si>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</si>
  <si>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</si>
  <si>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</si>
  <si>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</si>
  <si>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</si>
  <si>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</si>
  <si>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</si>
  <si>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</si>
  <si>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</si>
  <si>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</si>
  <si>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</si>
  <si>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</si>
  <si>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</si>
  <si>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</si>
  <si>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</si>
  <si>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</si>
  <si>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</si>
  <si>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</si>
  <si>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</si>
  <si>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</si>
  <si>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</si>
  <si>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</si>
  <si>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</si>
  <si>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</si>
  <si>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</si>
  <si>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</si>
  <si>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</si>
  <si>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</si>
  <si>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</si>
  <si>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</si>
  <si>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</si>
  <si>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</si>
  <si>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</si>
  <si>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</si>
  <si>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</si>
  <si>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</si>
  <si>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</si>
  <si>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</si>
  <si>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</si>
  <si>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</si>
  <si>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</si>
  <si>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</si>
  <si>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</si>
  <si>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</si>
  <si>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</si>
  <si>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</si>
  <si>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</si>
  <si>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</si>
  <si>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</si>
  <si>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</si>
  <si>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</si>
  <si>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</si>
  <si>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</si>
  <si>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</si>
  <si>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</si>
  <si>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</si>
  <si>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</si>
  <si>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</si>
  <si>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</si>
  <si>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</si>
  <si>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</si>
  <si>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</si>
  <si>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</si>
  <si>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</si>
  <si>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</si>
  <si>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</si>
  <si>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</si>
  <si>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</si>
  <si>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</si>
  <si>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</si>
  <si>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</si>
  <si>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</si>
  <si>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</si>
  <si>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</si>
  <si>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</si>
  <si>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</si>
  <si>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</si>
  <si>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</si>
  <si>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</si>
  <si>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</si>
  <si>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</si>
  <si>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</si>
  <si>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</si>
  <si>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</si>
  <si>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</si>
  <si>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</si>
  <si>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</si>
  <si>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</si>
  <si>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</si>
  <si>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</si>
  <si>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</si>
  <si>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</si>
  <si>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</si>
  <si>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</si>
  <si>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</si>
  <si>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</si>
  <si>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</si>
  <si>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</si>
  <si>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</si>
  <si>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</si>
  <si>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</si>
  <si>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</si>
  <si>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</si>
  <si>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</si>
  <si>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</si>
  <si>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</si>
  <si>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</si>
  <si>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</si>
  <si>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</si>
  <si>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</si>
  <si>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</si>
  <si>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</si>
  <si>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</si>
  <si>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</si>
  <si>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</si>
  <si>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</si>
  <si>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</si>
  <si>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</si>
  <si>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</si>
  <si>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</si>
  <si>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</si>
  <si>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</si>
  <si>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</si>
  <si>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</si>
  <si>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</si>
  <si>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</si>
  <si>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</si>
  <si>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</si>
  <si>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</si>
  <si>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</si>
  <si>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</si>
  <si>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</si>
  <si>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</si>
  <si>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</si>
  <si>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</si>
  <si>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</si>
  <si>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</si>
  <si>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</si>
  <si>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</si>
  <si>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</si>
  <si>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</si>
  <si>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</si>
  <si>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</si>
  <si>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</si>
  <si>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</si>
  <si>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</si>
  <si>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</si>
  <si>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</si>
  <si>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</si>
  <si>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</si>
  <si>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</si>
  <si>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</si>
  <si>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</si>
  <si>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</si>
  <si>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</si>
  <si>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</si>
  <si>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</si>
  <si>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</si>
  <si>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</si>
  <si>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</si>
  <si>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</si>
  <si>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</si>
  <si>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</si>
  <si>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</si>
  <si>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</si>
  <si>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</si>
  <si>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</si>
  <si>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</si>
  <si>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</si>
  <si>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</si>
  <si>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</si>
  <si>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</si>
  <si>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</si>
  <si>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</si>
  <si>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</si>
  <si>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</si>
  <si>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</si>
  <si>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</si>
  <si>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</si>
  <si>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</si>
  <si>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</si>
  <si>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</si>
  <si>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</si>
  <si>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</si>
  <si>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</si>
  <si>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</si>
  <si>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</si>
  <si>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</si>
  <si>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</si>
  <si>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</si>
  <si>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</si>
  <si>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</si>
  <si>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</si>
  <si>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</si>
  <si>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</si>
  <si>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</si>
  <si>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</si>
  <si>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</si>
  <si>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</si>
  <si>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</si>
  <si>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</si>
  <si>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</si>
  <si>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</si>
  <si>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</si>
  <si>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</si>
  <si>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</si>
  <si>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</si>
  <si>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</si>
  <si>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</si>
  <si>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</si>
  <si>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</si>
  <si>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</si>
  <si>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</si>
  <si>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</si>
  <si>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</si>
  <si>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</si>
  <si>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</si>
  <si>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</si>
  <si>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</si>
  <si>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</si>
  <si>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</si>
  <si>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</si>
  <si>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</si>
  <si>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</si>
  <si>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</si>
  <si>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</si>
  <si>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</si>
  <si>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</si>
  <si>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</si>
  <si>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</si>
  <si>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</si>
  <si>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</si>
  <si>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</si>
  <si>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</si>
  <si>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</si>
  <si>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</si>
  <si>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</si>
  <si>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</si>
  <si>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</si>
  <si>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</si>
  <si>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</si>
  <si>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</si>
  <si>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</si>
  <si>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</si>
  <si>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</si>
  <si>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</si>
  <si>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</si>
  <si>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</si>
  <si>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</si>
  <si>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</si>
  <si>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</si>
  <si>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</si>
  <si>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</si>
  <si>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</si>
  <si>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</si>
  <si>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</si>
  <si>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</si>
  <si>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</si>
  <si>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</si>
  <si>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</si>
  <si>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</si>
  <si>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</si>
  <si>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</si>
  <si>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</si>
  <si>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</si>
  <si>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</si>
  <si>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</si>
  <si>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</si>
  <si>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</si>
  <si>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</si>
  <si>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</si>
  <si>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</si>
  <si>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</si>
  <si>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</si>
  <si>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</si>
  <si>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</si>
  <si>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</si>
  <si>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</si>
  <si>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</si>
  <si>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</si>
  <si>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</si>
  <si>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</si>
  <si>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</si>
  <si>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</si>
  <si>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</si>
  <si>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</si>
  <si>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</si>
  <si>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</si>
  <si>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</si>
  <si>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</si>
  <si>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</si>
  <si>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</si>
  <si>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</si>
  <si>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</si>
  <si>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</si>
  <si>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</si>
  <si>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</si>
  <si>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</si>
  <si>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</si>
  <si>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</si>
  <si>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</si>
  <si>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</si>
  <si>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</si>
  <si>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</si>
  <si>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</si>
  <si>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</si>
  <si>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</si>
  <si>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</si>
  <si>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</si>
  <si>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</si>
  <si>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</si>
  <si>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</si>
  <si>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</si>
  <si>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</si>
  <si>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</si>
  <si>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</si>
  <si>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</si>
  <si>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</si>
  <si>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</si>
  <si>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</si>
  <si>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</si>
  <si>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</si>
  <si>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</si>
  <si>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</si>
  <si>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</si>
  <si>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</si>
  <si>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</si>
  <si>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</si>
  <si>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</si>
  <si>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</si>
  <si>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</si>
  <si>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</si>
  <si>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</si>
  <si>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</si>
  <si>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</si>
  <si>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</si>
  <si>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</si>
  <si>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</si>
  <si>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</si>
  <si>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</si>
  <si>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</si>
  <si>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</si>
  <si>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</si>
  <si>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</si>
  <si>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</si>
  <si>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</si>
  <si>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</si>
  <si>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</si>
  <si>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</si>
  <si>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</si>
  <si>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</si>
  <si>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</si>
  <si>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</si>
  <si>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</si>
  <si>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</si>
  <si>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</si>
  <si>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</si>
  <si>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</si>
  <si>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</si>
  <si>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</si>
  <si>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</si>
  <si>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</si>
  <si>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</si>
  <si>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</si>
  <si>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</si>
  <si>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</si>
  <si>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</si>
  <si>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</si>
  <si>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</si>
  <si>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</si>
  <si>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</si>
  <si>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</si>
  <si>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</si>
  <si>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</si>
  <si>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</si>
  <si>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</si>
  <si>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</si>
  <si>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</si>
  <si>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</si>
  <si>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</si>
  <si>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</si>
  <si>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</si>
  <si>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</si>
  <si>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</si>
  <si>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</si>
  <si>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</si>
  <si>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</si>
  <si>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</si>
  <si>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</si>
  <si>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</si>
  <si>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</si>
  <si>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</si>
  <si>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</si>
  <si>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</si>
  <si>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</si>
  <si>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</si>
  <si>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</si>
  <si>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</si>
  <si>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</si>
  <si>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</si>
  <si>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</si>
  <si>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</si>
  <si>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</si>
  <si>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</si>
  <si>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</si>
  <si>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</si>
  <si>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</si>
  <si>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</si>
  <si>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</si>
  <si>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</si>
  <si>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</si>
  <si>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</si>
  <si>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</si>
  <si>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</si>
  <si>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</si>
  <si>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</si>
  <si>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</si>
  <si>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</si>
  <si>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</si>
  <si>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</si>
  <si>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</si>
  <si>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</si>
  <si>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</si>
  <si>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</si>
  <si>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</si>
  <si>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</si>
  <si>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</si>
  <si>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</si>
  <si>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</si>
  <si>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</si>
  <si>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</si>
  <si>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</si>
  <si>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</si>
  <si>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</si>
  <si>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</si>
  <si>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</si>
  <si>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</si>
  <si>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</si>
  <si>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</si>
  <si>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</si>
  <si>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</si>
  <si>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</si>
  <si>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</si>
  <si>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</si>
  <si>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</si>
  <si>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</si>
  <si>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</si>
  <si>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</si>
  <si>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</si>
  <si>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</si>
  <si>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</si>
  <si>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</si>
  <si>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</si>
  <si>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</si>
  <si>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</si>
  <si>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</si>
  <si>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</si>
  <si>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</si>
  <si>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</si>
  <si>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</si>
  <si>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</si>
  <si>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</si>
  <si>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</si>
  <si>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</si>
  <si>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</si>
  <si>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</si>
  <si>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</si>
  <si>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</si>
  <si>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</si>
  <si>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</si>
  <si>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</si>
  <si>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</si>
  <si>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</si>
  <si>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</si>
  <si>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</si>
  <si>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</si>
  <si>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</si>
  <si>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</si>
  <si>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</si>
  <si>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</si>
  <si>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</si>
  <si>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</si>
  <si>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</si>
  <si>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</si>
  <si>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</si>
  <si>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</si>
  <si>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</si>
  <si>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</si>
  <si>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</si>
  <si>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</si>
  <si>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</si>
  <si>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</si>
  <si>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</si>
  <si>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</si>
  <si>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</si>
  <si>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</si>
  <si>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</si>
  <si>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</si>
  <si>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</si>
  <si>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</si>
  <si>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</si>
  <si>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</si>
  <si>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</si>
  <si>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</si>
  <si>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</si>
  <si>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</si>
  <si>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</si>
  <si>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</si>
  <si>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</si>
  <si>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</si>
  <si>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</si>
  <si>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</si>
  <si>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</si>
  <si>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</si>
  <si>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</si>
  <si>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</si>
  <si>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</si>
  <si>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</si>
  <si>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</si>
  <si>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</si>
  <si>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</si>
  <si>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</si>
  <si>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</si>
  <si>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</si>
  <si>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</si>
  <si>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</si>
  <si>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</si>
  <si>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</si>
  <si>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</si>
  <si>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</si>
  <si>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</si>
  <si>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</si>
  <si>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</si>
  <si>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</si>
  <si>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</si>
  <si>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</si>
  <si>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</si>
  <si>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</si>
  <si>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</si>
  <si>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</si>
  <si>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</si>
  <si>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</si>
  <si>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</si>
  <si>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</si>
  <si>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</si>
  <si>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</si>
  <si>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</si>
  <si>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</si>
  <si>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</si>
  <si>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</si>
  <si>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</si>
  <si>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</si>
  <si>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</si>
  <si>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</si>
  <si>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</si>
  <si>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</si>
  <si>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</si>
  <si>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</si>
  <si>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</si>
  <si>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</si>
  <si>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</si>
  <si>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</si>
  <si>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</si>
  <si>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</si>
  <si>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</si>
  <si>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</si>
  <si>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</si>
  <si>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</si>
  <si>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</si>
  <si>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</si>
  <si>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</si>
  <si>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</si>
  <si>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</si>
  <si>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</si>
  <si>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</si>
  <si>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</si>
  <si>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</si>
  <si>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</si>
  <si>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</si>
  <si>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</si>
  <si>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</si>
  <si>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</si>
  <si>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</si>
  <si>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</si>
  <si>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</si>
  <si>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</si>
  <si>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</si>
  <si>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</si>
  <si>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</si>
  <si>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</si>
  <si>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</si>
  <si>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</si>
  <si>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</si>
  <si>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</si>
  <si>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</si>
  <si>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</si>
  <si>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</si>
  <si>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</si>
  <si>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</si>
  <si>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</si>
  <si>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</si>
  <si>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</si>
  <si>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</si>
  <si>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</si>
  <si>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</si>
  <si>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</si>
  <si>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</si>
  <si>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</si>
  <si>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</si>
  <si>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</si>
  <si>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</si>
  <si>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</si>
  <si>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</si>
  <si>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</si>
  <si>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</si>
  <si>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</si>
  <si>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</si>
  <si>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</si>
  <si>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</si>
  <si>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</si>
  <si>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</si>
  <si>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</si>
  <si>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</si>
  <si>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</si>
  <si>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</si>
  <si>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</si>
  <si>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</si>
  <si>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</si>
  <si>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</si>
  <si>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</si>
  <si>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</si>
  <si>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</si>
  <si>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</si>
  <si>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</si>
  <si>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</si>
  <si>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</si>
  <si>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</si>
  <si>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</si>
  <si>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</si>
  <si>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</si>
  <si>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</si>
  <si>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</si>
  <si>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</si>
  <si>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</si>
  <si>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</si>
  <si>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</si>
  <si>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</si>
  <si>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</si>
  <si>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</si>
  <si>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</si>
  <si>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</si>
  <si>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</si>
  <si>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</si>
  <si>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</si>
  <si>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</si>
  <si>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</si>
  <si>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</si>
  <si>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</si>
  <si>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</si>
  <si>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</si>
  <si>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</si>
  <si>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</si>
  <si>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</si>
  <si>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</si>
  <si>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</si>
  <si>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</si>
  <si>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</si>
  <si>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</si>
  <si>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</si>
  <si>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</si>
  <si>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</si>
  <si>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</si>
  <si>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</si>
  <si>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</si>
  <si>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</si>
  <si>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</si>
  <si>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</si>
  <si>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</si>
  <si>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</si>
  <si>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</si>
  <si>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</si>
  <si>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</si>
  <si>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</si>
  <si>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</si>
  <si>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</si>
  <si>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</si>
  <si>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</si>
  <si>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</si>
  <si>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</si>
  <si>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</si>
  <si>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</si>
  <si>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</si>
  <si>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</si>
  <si>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</si>
  <si>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</si>
  <si>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</si>
  <si>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</si>
  <si>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</si>
  <si>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</si>
  <si>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</si>
  <si>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</si>
  <si>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</si>
  <si>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</si>
  <si>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</si>
  <si>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</si>
  <si>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</si>
  <si>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</si>
  <si>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</si>
  <si>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</si>
  <si>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</si>
  <si>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</si>
  <si>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</si>
  <si>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</si>
  <si>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</si>
  <si>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</si>
  <si>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</si>
  <si>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</si>
  <si>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</si>
  <si>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</si>
  <si>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</si>
  <si>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</si>
  <si>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</si>
  <si>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</si>
  <si>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</si>
  <si>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</si>
  <si>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</si>
  <si>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</si>
  <si>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</si>
  <si>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</si>
  <si>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</si>
  <si>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</si>
  <si>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</si>
  <si>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</si>
  <si>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</si>
  <si>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</si>
  <si>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</si>
  <si>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</si>
  <si>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</si>
  <si>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</si>
  <si>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</si>
  <si>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</si>
  <si>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</si>
  <si>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</si>
  <si>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</si>
  <si>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</si>
  <si>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</si>
  <si>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</si>
  <si>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</si>
  <si>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</si>
  <si>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</si>
  <si>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</si>
  <si>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</si>
  <si>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</si>
  <si>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</si>
  <si>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</si>
  <si>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</si>
  <si>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</si>
  <si>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</si>
  <si>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</si>
  <si>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</si>
  <si>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</si>
  <si>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</si>
  <si>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</si>
  <si>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</si>
  <si>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</si>
  <si>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</si>
  <si>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</si>
  <si>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</si>
  <si>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</si>
  <si>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</si>
  <si>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</si>
  <si>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</si>
  <si>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</si>
  <si>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</si>
  <si>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</si>
  <si>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</si>
  <si>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</si>
  <si>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</si>
  <si>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</si>
  <si>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</si>
  <si>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</si>
  <si>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</si>
  <si>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</si>
  <si>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</si>
  <si>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</si>
  <si>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</si>
  <si>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</si>
  <si>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</si>
  <si>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</si>
  <si>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</si>
  <si>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</si>
  <si>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</si>
  <si>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</si>
  <si>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</si>
  <si>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</si>
  <si>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</si>
  <si>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</si>
  <si>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</si>
  <si>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</si>
  <si>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</si>
  <si>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</si>
  <si>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</si>
  <si>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</si>
  <si>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</si>
  <si>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</si>
  <si>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</si>
  <si>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</si>
  <si>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</si>
  <si>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</si>
  <si>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</si>
  <si>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</si>
  <si>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</si>
  <si>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</si>
  <si>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</si>
  <si>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</si>
  <si>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</si>
  <si>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</si>
  <si>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</si>
  <si>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</si>
  <si>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</si>
  <si>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</si>
  <si>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</si>
  <si>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</si>
  <si>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</si>
  <si>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</si>
  <si>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</si>
  <si>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</si>
  <si>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</si>
  <si>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</si>
  <si>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</si>
  <si>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</si>
  <si>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</si>
  <si>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</si>
  <si>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</si>
  <si>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</si>
  <si>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</si>
  <si>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</si>
  <si>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</si>
  <si>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</si>
  <si>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</si>
  <si>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</si>
  <si>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</si>
  <si>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</si>
  <si>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</si>
  <si>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</si>
  <si>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</si>
  <si>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</si>
  <si>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</si>
  <si>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</si>
  <si>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</si>
  <si>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</si>
  <si>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</si>
  <si>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</si>
  <si>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</si>
  <si>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</si>
  <si>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</si>
  <si>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</si>
  <si>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</si>
  <si>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</si>
  <si>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</si>
  <si>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</si>
  <si>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</si>
  <si>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</si>
  <si>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</si>
  <si>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</si>
  <si>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</si>
  <si>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</si>
  <si>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</si>
  <si>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</si>
  <si>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</si>
  <si>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</si>
  <si>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</si>
  <si>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</si>
  <si>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</si>
  <si>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</si>
  <si>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</si>
  <si>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</si>
  <si>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</si>
  <si>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</si>
  <si>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</si>
  <si>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</si>
  <si>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</si>
  <si>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</si>
  <si>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</si>
  <si>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</si>
  <si>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</si>
  <si>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</si>
  <si>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</si>
  <si>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</si>
  <si>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</si>
  <si>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</si>
  <si>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</si>
  <si>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</si>
  <si>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</si>
  <si>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</si>
  <si>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</si>
  <si>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</si>
  <si>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</si>
  <si>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</si>
  <si>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</si>
  <si>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</si>
  <si>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</si>
  <si>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</si>
  <si>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</si>
  <si>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</si>
  <si>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</si>
  <si>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</si>
  <si>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</si>
  <si>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</si>
  <si>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</si>
  <si>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</si>
  <si>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</si>
  <si>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</si>
  <si>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</si>
  <si>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</si>
  <si>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</si>
  <si>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</si>
  <si>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</si>
  <si>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</si>
  <si>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</si>
  <si>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</si>
  <si>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</si>
  <si>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</si>
  <si>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</si>
  <si>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</si>
  <si>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</si>
  <si>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</si>
  <si>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</si>
  <si>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</si>
  <si>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</si>
  <si>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</si>
  <si>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</si>
  <si>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</si>
  <si>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</si>
  <si>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</si>
  <si>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</si>
  <si>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</si>
  <si>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</si>
  <si>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</si>
  <si>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</si>
  <si>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</si>
  <si>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</si>
  <si>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</si>
  <si>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</si>
  <si>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</si>
  <si>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</si>
  <si>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</si>
  <si>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</si>
  <si>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</si>
  <si>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</si>
  <si>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</si>
  <si>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</si>
  <si>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</si>
  <si>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</si>
  <si>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</si>
  <si>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</si>
  <si>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</si>
  <si>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</si>
  <si>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</si>
  <si>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</si>
  <si>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</si>
  <si>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</si>
  <si>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</si>
  <si>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</si>
  <si>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</si>
  <si>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</si>
  <si>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</si>
  <si>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</si>
  <si>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</si>
  <si>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</si>
  <si>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</si>
  <si>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</si>
  <si>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</si>
  <si>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</si>
  <si>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</si>
  <si>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</si>
  <si>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</si>
  <si>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</si>
  <si>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</si>
  <si>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</si>
  <si>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</si>
  <si>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</si>
  <si>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</si>
  <si>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</si>
  <si>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</si>
  <si>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</si>
  <si>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</si>
  <si>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</si>
  <si>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</si>
  <si>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</si>
  <si>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</si>
  <si>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</si>
  <si>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</si>
  <si>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</si>
  <si>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</si>
  <si>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</si>
  <si>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</si>
  <si>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</si>
  <si>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</si>
  <si>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</si>
  <si>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</si>
  <si>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</si>
  <si>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</si>
  <si>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</si>
  <si>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</si>
  <si>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</si>
  <si>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</si>
  <si>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</si>
  <si>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</si>
  <si>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</si>
  <si>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</si>
  <si>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</si>
  <si>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</si>
  <si>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</si>
  <si>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</si>
  <si>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</si>
  <si>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</si>
  <si>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</si>
  <si>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</si>
  <si>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</si>
  <si>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</si>
  <si>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</si>
  <si>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</si>
  <si>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</si>
  <si>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</si>
  <si>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</si>
  <si>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</si>
  <si>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</si>
  <si>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</si>
  <si>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</si>
  <si>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</si>
  <si>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</si>
  <si>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</si>
  <si>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</si>
  <si>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</si>
  <si>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</si>
  <si>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</si>
  <si>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</si>
  <si>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</si>
  <si>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</si>
  <si>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</si>
  <si>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</si>
  <si>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</si>
  <si>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</si>
  <si>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</si>
  <si>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</si>
  <si>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</si>
  <si>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</si>
  <si>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</si>
  <si>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</si>
  <si>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</si>
  <si>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</si>
  <si>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</si>
  <si>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</si>
  <si>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</si>
  <si>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</si>
  <si>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</si>
  <si>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</si>
  <si>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</si>
  <si>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</si>
  <si>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</si>
  <si>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</si>
  <si>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</si>
  <si>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</si>
  <si>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</si>
  <si>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</si>
  <si>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</si>
  <si>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</si>
  <si>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</si>
  <si>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</si>
  <si>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</si>
  <si>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</si>
  <si>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</si>
  <si>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</si>
  <si>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</si>
  <si>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</si>
  <si>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</si>
  <si>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</si>
  <si>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</si>
  <si>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</si>
  <si>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</si>
  <si>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</si>
  <si>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</si>
  <si>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</si>
  <si>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</si>
  <si>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</si>
  <si>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</si>
  <si>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</si>
  <si>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</si>
  <si>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</si>
  <si>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</si>
  <si>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</si>
  <si>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</si>
  <si>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</si>
  <si>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</si>
  <si>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</si>
  <si>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</si>
  <si>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</si>
  <si>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</si>
  <si>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</si>
  <si>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</si>
  <si>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</si>
  <si>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</si>
  <si>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</si>
  <si>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</si>
  <si>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</si>
  <si>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</si>
  <si>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</si>
  <si>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</si>
  <si>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</si>
  <si>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</si>
  <si>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</si>
  <si>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</si>
  <si>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</si>
  <si>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</si>
  <si>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</si>
  <si>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</si>
  <si>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</si>
  <si>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</si>
  <si>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</si>
  <si>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</si>
  <si>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</si>
  <si>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</si>
  <si>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</si>
  <si>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</si>
  <si>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</si>
  <si>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</si>
  <si>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</si>
  <si>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</si>
  <si>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</si>
  <si>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</si>
  <si>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</si>
  <si>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</si>
  <si>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</si>
  <si>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</si>
  <si>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</si>
  <si>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</si>
  <si>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</si>
  <si>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</si>
  <si>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</si>
  <si>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</si>
  <si>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</si>
  <si>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</si>
  <si>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</si>
  <si>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</si>
  <si>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</si>
  <si>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</si>
  <si>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</si>
  <si>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</si>
  <si>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</si>
  <si>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</si>
  <si>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</si>
  <si>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</si>
  <si>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</si>
  <si>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</si>
  <si>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</si>
  <si>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</si>
  <si>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</si>
  <si>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</si>
  <si>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</si>
  <si>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</si>
  <si>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</si>
  <si>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</si>
  <si>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</si>
  <si>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</si>
  <si>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</si>
  <si>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</si>
  <si>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</si>
  <si>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</si>
  <si>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</si>
  <si>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</si>
  <si>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</si>
  <si>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</si>
  <si>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</si>
  <si>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</si>
  <si>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</si>
  <si>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</si>
  <si>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</si>
  <si>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</si>
  <si>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</si>
  <si>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</si>
  <si>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</si>
  <si>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</si>
  <si>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</si>
  <si>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</si>
  <si>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</si>
  <si>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</si>
  <si>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</si>
  <si>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</si>
  <si>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</si>
  <si>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</si>
  <si>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</si>
  <si>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</si>
  <si>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</si>
  <si>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</si>
  <si>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</si>
  <si>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</si>
  <si>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</si>
  <si>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</si>
  <si>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</si>
  <si>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</si>
  <si>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</si>
  <si>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</si>
  <si>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</si>
  <si>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</si>
  <si>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</si>
  <si>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</si>
  <si>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</si>
  <si>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</si>
  <si>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</si>
  <si>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</si>
  <si>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</si>
  <si>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</si>
  <si>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</si>
  <si>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</si>
  <si>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</si>
  <si>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</si>
  <si>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</si>
  <si>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</si>
  <si>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</si>
  <si>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</si>
  <si>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</si>
  <si>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</si>
  <si>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</si>
  <si>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</si>
  <si>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</si>
  <si>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</si>
  <si>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</si>
  <si>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</si>
  <si>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</si>
  <si>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</si>
  <si>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</si>
  <si>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</si>
  <si>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</si>
  <si>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</si>
  <si>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</si>
  <si>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</si>
  <si>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</si>
  <si>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</si>
  <si>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</si>
  <si>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</si>
  <si>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</si>
  <si>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</si>
  <si>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</si>
  <si>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</si>
  <si>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</si>
  <si>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</si>
  <si>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</si>
  <si>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</si>
  <si>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</si>
  <si>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</si>
  <si>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</si>
  <si>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</si>
  <si>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</si>
  <si>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</si>
  <si>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</si>
  <si>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</si>
  <si>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</si>
  <si>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</si>
  <si>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</si>
  <si>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</si>
  <si>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</si>
  <si>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</si>
  <si>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</si>
  <si>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</si>
  <si>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</si>
  <si>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</si>
  <si>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</si>
  <si>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</si>
  <si>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</si>
  <si>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</si>
  <si>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</si>
  <si>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</si>
  <si>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</si>
  <si>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</si>
  <si>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</si>
  <si>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</si>
  <si>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</si>
  <si>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</si>
  <si>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</si>
  <si>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</si>
  <si>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</si>
  <si>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</si>
  <si>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</si>
  <si>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</si>
  <si>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</si>
  <si>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</si>
  <si>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</si>
  <si>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</si>
  <si>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</si>
  <si>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</si>
  <si>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</si>
  <si>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</si>
  <si>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</si>
  <si>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</si>
  <si>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</si>
  <si>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</si>
  <si>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</si>
  <si>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</si>
  <si>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</si>
  <si>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</si>
  <si>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</si>
  <si>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</si>
  <si>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</si>
  <si>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</si>
  <si>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</si>
  <si>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</si>
  <si>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</si>
  <si>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</si>
  <si>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</si>
  <si>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</si>
  <si>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</si>
  <si>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</si>
  <si>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</si>
  <si>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</si>
  <si>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</si>
  <si>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</si>
  <si>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</si>
  <si>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</si>
  <si>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</si>
  <si>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</si>
  <si>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</si>
  <si>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</si>
  <si>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</si>
  <si>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</si>
  <si>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</si>
  <si>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</si>
  <si>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</si>
  <si>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</si>
  <si>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</si>
  <si>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</si>
  <si>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</si>
  <si>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</si>
  <si>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</si>
  <si>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</si>
  <si>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</si>
  <si>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</si>
  <si>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</si>
  <si>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</si>
  <si>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</si>
  <si>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</si>
  <si>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</si>
  <si>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</si>
  <si>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</si>
  <si>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</si>
  <si>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</si>
  <si>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</si>
  <si>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</si>
  <si>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</si>
  <si>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</si>
  <si>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</si>
  <si>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</si>
  <si>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</si>
  <si>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</si>
  <si>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</si>
  <si>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</si>
  <si>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</si>
  <si>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</si>
  <si>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</si>
  <si>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</si>
  <si>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</si>
  <si>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</si>
  <si>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</si>
  <si>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</si>
  <si>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</si>
  <si>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</si>
  <si>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</si>
  <si>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</si>
  <si>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</si>
  <si>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</si>
  <si>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</si>
  <si>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</si>
  <si>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</si>
  <si>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</si>
  <si>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</si>
  <si>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</si>
  <si>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</si>
  <si>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</si>
  <si>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</si>
  <si>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</si>
  <si>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</si>
  <si>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</si>
  <si>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</si>
  <si>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</si>
  <si>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</si>
  <si>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</si>
  <si>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</si>
  <si>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</si>
  <si>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</si>
  <si>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</si>
  <si>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</si>
  <si>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</si>
  <si>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</si>
  <si>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</si>
  <si>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</si>
  <si>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</si>
  <si>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</si>
  <si>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</si>
  <si>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</si>
  <si>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</si>
  <si>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</si>
  <si>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</si>
  <si>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</si>
  <si>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</si>
  <si>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</si>
  <si>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</si>
  <si>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</si>
  <si>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</si>
  <si>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</si>
  <si>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</si>
  <si>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</si>
  <si>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</si>
  <si>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</si>
  <si>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</si>
  <si>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</si>
  <si>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</si>
  <si>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</si>
  <si>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</si>
  <si>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</si>
  <si>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</si>
  <si>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</si>
  <si>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</si>
  <si>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</si>
  <si>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</si>
  <si>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</si>
  <si>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</si>
  <si>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</si>
  <si>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</si>
  <si>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</si>
  <si>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</si>
  <si>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</si>
  <si>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</si>
  <si>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</si>
  <si>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</si>
  <si>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</si>
  <si>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</si>
  <si>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</si>
  <si>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</si>
  <si>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</si>
  <si>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</si>
  <si>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</si>
  <si>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</si>
  <si>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</si>
  <si>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</si>
  <si>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</si>
  <si>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</si>
  <si>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</si>
  <si>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</si>
  <si>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</si>
  <si>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</si>
  <si>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</si>
  <si>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</si>
  <si>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</si>
  <si>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</si>
  <si>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</si>
  <si>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</si>
  <si>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</si>
  <si>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</si>
  <si>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</si>
  <si>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</si>
  <si>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</si>
  <si>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</si>
  <si>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</si>
  <si>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</si>
  <si>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</si>
  <si>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</si>
  <si>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</si>
  <si>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</si>
  <si>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</si>
  <si>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</si>
  <si>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</si>
  <si>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</si>
  <si>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</si>
  <si>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</si>
  <si>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</si>
  <si>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</si>
  <si>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</si>
  <si>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</si>
  <si>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</si>
  <si>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</si>
  <si>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</si>
  <si>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</si>
  <si>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</si>
  <si>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</si>
  <si>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</si>
  <si>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</si>
  <si>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</si>
  <si>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</si>
  <si>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</si>
  <si>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</si>
  <si>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</si>
  <si>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</si>
  <si>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</si>
  <si>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</si>
  <si>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</si>
  <si>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</si>
  <si>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</si>
  <si>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</si>
  <si>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</si>
  <si>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</si>
  <si>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</si>
  <si>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</si>
  <si>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</si>
  <si>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</si>
  <si>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</si>
  <si>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</si>
  <si>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</si>
  <si>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</si>
  <si>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</si>
  <si>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</si>
  <si>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</si>
  <si>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</si>
  <si>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</si>
  <si>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</si>
  <si>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</si>
  <si>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</si>
  <si>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</si>
  <si>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</si>
  <si>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</si>
  <si>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</si>
  <si>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</si>
  <si>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</si>
  <si>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</si>
  <si>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</si>
  <si>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</si>
  <si>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</si>
  <si>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</si>
  <si>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</si>
  <si>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</si>
  <si>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</si>
  <si>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</si>
  <si>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</si>
  <si>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</si>
  <si>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</si>
  <si>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</si>
  <si>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</si>
  <si>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</si>
  <si>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</si>
  <si>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</si>
  <si>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</si>
  <si>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</si>
  <si>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</si>
  <si>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</si>
  <si>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</si>
  <si>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</si>
  <si>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</si>
  <si>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</si>
  <si>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</si>
  <si>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</si>
  <si>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</si>
  <si>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</si>
  <si>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</si>
  <si>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</si>
  <si>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</si>
  <si>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</si>
  <si>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</si>
  <si>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</si>
  <si>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</si>
  <si>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</si>
  <si>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</si>
  <si>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</si>
  <si>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</si>
  <si>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</si>
  <si>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</si>
  <si>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</si>
  <si>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</si>
  <si>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</si>
  <si>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</si>
  <si>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</si>
  <si>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</si>
  <si>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</si>
  <si>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</si>
  <si>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</si>
  <si>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</si>
  <si>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</si>
  <si>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</si>
  <si>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</si>
  <si>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</si>
  <si>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</si>
  <si>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</si>
  <si>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</si>
  <si>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</si>
  <si>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</si>
  <si>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</si>
  <si>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</si>
  <si>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</si>
  <si>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</si>
  <si>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</si>
  <si>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</si>
  <si>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</si>
  <si>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</si>
  <si>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</si>
  <si>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</si>
  <si>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</si>
  <si>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</si>
  <si>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</si>
  <si>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</si>
  <si>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</si>
  <si>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</si>
  <si>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</si>
  <si>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</si>
  <si>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</si>
  <si>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</si>
  <si>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</si>
  <si>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</si>
  <si>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</si>
  <si>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</si>
  <si>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</si>
  <si>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</si>
  <si>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</si>
  <si>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</si>
  <si>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</si>
  <si>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</si>
  <si>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</si>
  <si>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</si>
  <si>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</si>
  <si>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</si>
  <si>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</si>
  <si>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</si>
  <si>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</si>
  <si>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</si>
  <si>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</si>
  <si>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</si>
  <si>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</si>
  <si>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</si>
  <si>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</si>
  <si>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</si>
  <si>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</si>
  <si>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</si>
  <si>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</si>
  <si>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</si>
  <si>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</si>
  <si>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</si>
  <si>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</si>
  <si>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</si>
  <si>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</si>
  <si>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</si>
  <si>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</si>
  <si>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</si>
  <si>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</si>
  <si>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</si>
  <si>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</si>
  <si>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</si>
  <si>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</si>
  <si>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</si>
  <si>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</si>
  <si>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</si>
  <si>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</si>
  <si>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</si>
  <si>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</si>
  <si>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</si>
  <si>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</si>
  <si>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</si>
  <si>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</si>
  <si>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</si>
  <si>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</si>
  <si>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</si>
  <si>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</si>
  <si>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</si>
  <si>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</si>
  <si>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</si>
  <si>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</si>
  <si>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</si>
  <si>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</si>
  <si>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</si>
  <si>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</si>
  <si>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</si>
  <si>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</si>
  <si>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</si>
  <si>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</si>
  <si>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</si>
  <si>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</si>
  <si>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</si>
  <si>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</si>
  <si>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</si>
  <si>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</si>
  <si>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</si>
  <si>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</si>
  <si>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</si>
  <si>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</si>
  <si>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</si>
  <si>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</si>
  <si>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</si>
  <si>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</si>
  <si>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</si>
  <si>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</si>
  <si>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</si>
  <si>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</si>
  <si>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</si>
  <si>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</si>
  <si>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</si>
  <si>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</si>
  <si>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</si>
  <si>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</si>
  <si>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</si>
  <si>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</si>
  <si>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</si>
  <si>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</si>
  <si>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</si>
  <si>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</si>
  <si>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</si>
  <si>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</si>
  <si>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</si>
  <si>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</si>
  <si>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</si>
  <si>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</si>
  <si>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</si>
  <si>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</si>
  <si>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</si>
  <si>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</si>
  <si>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</si>
  <si>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</si>
  <si>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</si>
  <si>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</si>
  <si>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</si>
  <si>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</si>
  <si>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</si>
  <si>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</si>
  <si>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</si>
  <si>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</si>
  <si>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</si>
  <si>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</si>
  <si>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</si>
  <si>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</si>
  <si>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</si>
  <si>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</si>
  <si>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</si>
  <si>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</si>
  <si>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</si>
  <si>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</si>
  <si>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</si>
  <si>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</si>
  <si>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</si>
  <si>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</si>
  <si>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</si>
  <si>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</si>
  <si>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</si>
  <si>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</si>
  <si>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</si>
  <si>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</si>
  <si>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</si>
  <si>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</si>
  <si>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</si>
  <si>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</si>
  <si>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</si>
  <si>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</si>
  <si>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</si>
  <si>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</si>
  <si>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</si>
  <si>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</si>
  <si>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</si>
  <si>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</si>
  <si>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</si>
  <si>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</si>
  <si>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</si>
  <si>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</si>
  <si>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</si>
  <si>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</si>
  <si>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</si>
  <si>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</si>
  <si>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</si>
  <si>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</si>
  <si>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</si>
  <si>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</si>
  <si>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</si>
  <si>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</si>
  <si>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</si>
  <si>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</si>
  <si>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</si>
  <si>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</si>
  <si>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</si>
  <si>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</si>
  <si>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</si>
  <si>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</si>
  <si>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</si>
  <si>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</si>
  <si>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</si>
  <si>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</si>
  <si>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</si>
  <si>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</si>
  <si>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</si>
  <si>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</si>
  <si>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</si>
  <si>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</si>
  <si>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</si>
  <si>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</si>
  <si>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</si>
  <si>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</si>
  <si>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</si>
  <si>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</si>
  <si>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</si>
  <si>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</si>
  <si>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</si>
  <si>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</si>
  <si>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</si>
  <si>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</si>
  <si>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</si>
  <si>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</si>
  <si>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</si>
  <si>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</si>
  <si>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</si>
  <si>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</si>
  <si>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</si>
  <si>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</si>
  <si>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</si>
  <si>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</si>
  <si>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</si>
  <si>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</si>
  <si>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</si>
  <si>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</si>
  <si>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</si>
  <si>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</si>
  <si>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</si>
  <si>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</si>
  <si>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</si>
  <si>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</si>
  <si>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</si>
  <si>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</si>
  <si>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</si>
  <si>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</si>
  <si>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</si>
  <si>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</si>
  <si>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</si>
  <si>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</si>
  <si>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</si>
  <si>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</si>
  <si>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</si>
  <si>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</si>
  <si>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</si>
  <si>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</si>
  <si>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</si>
  <si>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</si>
  <si>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</si>
  <si>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</si>
  <si>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</si>
  <si>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</si>
  <si>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</si>
  <si>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</si>
  <si>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</si>
  <si>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</si>
  <si>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</si>
  <si>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</si>
  <si>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</si>
  <si>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</si>
  <si>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</si>
  <si>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</si>
  <si>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</si>
  <si>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</si>
  <si>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</si>
  <si>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</si>
  <si>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</si>
  <si>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</si>
  <si>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</si>
  <si>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</si>
  <si>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</si>
  <si>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</si>
  <si>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</si>
  <si>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</si>
  <si>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</si>
  <si>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</si>
  <si>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</si>
  <si>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</si>
  <si>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</si>
  <si>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</si>
  <si>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</si>
  <si>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</si>
  <si>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</si>
  <si>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</si>
  <si>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</si>
  <si>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</si>
  <si>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</si>
  <si>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</si>
  <si>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</si>
  <si>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</si>
  <si>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</si>
  <si>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</si>
  <si>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</si>
  <si>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</si>
  <si>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</si>
  <si>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</si>
  <si>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</si>
  <si>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</si>
  <si>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</si>
  <si>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</si>
  <si>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</si>
  <si>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</si>
  <si>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</si>
  <si>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</si>
  <si>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</si>
  <si>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</si>
  <si>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</si>
  <si>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</si>
  <si>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</si>
  <si>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</si>
  <si>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</si>
  <si>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</si>
  <si>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</si>
  <si>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</si>
  <si>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</si>
  <si>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</si>
  <si>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</si>
  <si>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</si>
  <si>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</si>
  <si>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</si>
  <si>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</si>
  <si>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</si>
  <si>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</si>
  <si>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</si>
  <si>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</si>
  <si>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</si>
  <si>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</si>
  <si>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</si>
  <si>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</si>
  <si>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</si>
  <si>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</si>
  <si>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</si>
  <si>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</si>
  <si>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</si>
  <si>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</si>
  <si>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</si>
  <si>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</si>
  <si>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</si>
  <si>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</si>
  <si>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</si>
  <si>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</si>
  <si>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</si>
  <si>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</si>
  <si>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</si>
  <si>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</si>
  <si>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</si>
  <si>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</si>
  <si>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</si>
  <si>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</si>
  <si>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</si>
  <si>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</si>
  <si>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</si>
  <si>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</si>
  <si>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</si>
  <si>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</si>
  <si>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</si>
  <si>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</si>
  <si>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</si>
  <si>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</si>
  <si>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</si>
  <si>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</si>
  <si>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</si>
  <si>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</si>
  <si>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</si>
  <si>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</si>
  <si>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</si>
  <si>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</si>
  <si>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</si>
  <si>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</si>
  <si>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</si>
  <si>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</si>
  <si>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</si>
  <si>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</si>
  <si>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</si>
  <si>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</si>
  <si>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</si>
  <si>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</si>
  <si>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</si>
  <si>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</si>
  <si>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</si>
  <si>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</si>
  <si>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</si>
  <si>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</si>
  <si>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</si>
  <si>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</si>
  <si>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</si>
  <si>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</si>
  <si>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</si>
  <si>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</si>
  <si>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</si>
  <si>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</si>
  <si>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</si>
  <si>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</si>
  <si>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</si>
  <si>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</si>
  <si>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</si>
  <si>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</si>
  <si>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</si>
  <si>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</si>
  <si>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</si>
  <si>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</si>
  <si>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</si>
  <si>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</si>
  <si>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</si>
  <si>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</si>
  <si>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</si>
  <si>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</si>
  <si>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</si>
  <si>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</si>
  <si>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</si>
  <si>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</si>
  <si>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</si>
  <si>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</si>
  <si>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</si>
  <si>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</si>
  <si>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</si>
  <si>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</si>
  <si>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</si>
  <si>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</si>
  <si>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</si>
  <si>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</si>
  <si>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</si>
  <si>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</si>
  <si>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</si>
  <si>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</si>
  <si>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</si>
  <si>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</si>
  <si>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</si>
  <si>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</si>
  <si>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</si>
  <si>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</si>
  <si>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</si>
  <si>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</si>
  <si>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</si>
  <si>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</si>
  <si>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</si>
  <si>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</si>
  <si>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</si>
  <si>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</si>
  <si>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</si>
  <si>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</si>
  <si>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</si>
  <si>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</si>
  <si>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</si>
  <si>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</si>
  <si>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</si>
  <si>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</si>
  <si>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</si>
  <si>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</si>
  <si>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</si>
  <si>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</si>
  <si>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</si>
  <si>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</si>
  <si>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</si>
  <si>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</si>
  <si>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</si>
  <si>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</si>
  <si>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</si>
  <si>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</si>
  <si>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</si>
  <si>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</si>
  <si>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</si>
  <si>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</si>
  <si>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</si>
  <si>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</si>
  <si>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</si>
  <si>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</si>
  <si>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</si>
  <si>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</si>
  <si>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</si>
  <si>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</si>
  <si>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</si>
  <si>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</si>
  <si>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</si>
  <si>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</si>
  <si>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</si>
  <si>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</si>
  <si>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</si>
  <si>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</si>
  <si>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</si>
  <si>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</si>
  <si>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</si>
  <si>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</si>
  <si>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</si>
  <si>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</si>
  <si>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</si>
  <si>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</si>
  <si>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</si>
  <si>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</si>
  <si>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</si>
  <si>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</si>
  <si>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</si>
  <si>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</si>
  <si>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</si>
  <si>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</si>
  <si>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</si>
  <si>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</si>
  <si>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</si>
  <si>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</si>
  <si>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</si>
  <si>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</si>
  <si>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</si>
  <si>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</si>
  <si>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</si>
  <si>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</si>
  <si>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</si>
  <si>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</si>
  <si>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</si>
  <si>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</si>
  <si>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</si>
  <si>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</si>
  <si>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</si>
  <si>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</si>
  <si>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</si>
  <si>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</si>
  <si>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</si>
  <si>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</si>
  <si>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</si>
  <si>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</si>
  <si>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</si>
  <si>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</si>
  <si>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</si>
  <si>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</si>
  <si>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</si>
  <si>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</si>
  <si>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</si>
  <si>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</si>
  <si>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</si>
  <si>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</si>
  <si>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</si>
  <si>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</si>
  <si>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</si>
  <si>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</si>
  <si>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</si>
  <si>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</si>
  <si>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</si>
  <si>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</si>
  <si>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</si>
  <si>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</si>
  <si>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</si>
  <si>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</si>
  <si>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</si>
  <si>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</si>
  <si>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</si>
  <si>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</si>
  <si>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</si>
  <si>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</si>
  <si>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</si>
  <si>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</si>
  <si>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</si>
  <si>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</si>
  <si>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</si>
  <si>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</si>
  <si>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</si>
  <si>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</si>
  <si>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</si>
  <si>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</si>
  <si>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</si>
  <si>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</si>
  <si>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</si>
  <si>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</si>
  <si>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</si>
  <si>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</si>
  <si>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</si>
  <si>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</si>
  <si>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</si>
  <si>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</si>
  <si>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</si>
  <si>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</si>
  <si>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</si>
  <si>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</si>
  <si>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</si>
  <si>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</si>
  <si>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</si>
  <si>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</si>
  <si>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</si>
  <si>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</si>
  <si>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</si>
  <si>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</si>
  <si>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</si>
  <si>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</si>
  <si>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</si>
  <si>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</si>
  <si>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</si>
  <si>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</si>
  <si>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</si>
  <si>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</si>
  <si>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</si>
  <si>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</si>
  <si>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</si>
  <si>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</si>
  <si>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</si>
  <si>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</si>
  <si>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</si>
  <si>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</si>
  <si>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</si>
  <si>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</si>
  <si>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</si>
  <si>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</si>
  <si>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</si>
  <si>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</si>
  <si>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</si>
  <si>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</si>
  <si>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</si>
  <si>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</si>
  <si>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</si>
  <si>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</si>
  <si>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</si>
  <si>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</si>
  <si>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</si>
  <si>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</si>
  <si>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</si>
  <si>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</si>
  <si>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</si>
  <si>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</si>
  <si>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</si>
  <si>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</si>
  <si>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</si>
  <si>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</si>
  <si>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</si>
  <si>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</si>
  <si>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</si>
  <si>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</si>
  <si>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</si>
  <si>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</si>
  <si>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</si>
  <si>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</si>
  <si>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</si>
  <si>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</si>
  <si>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</si>
  <si>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</si>
  <si>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</si>
  <si>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</si>
  <si>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</si>
  <si>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</si>
  <si>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</si>
  <si>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</si>
  <si>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</si>
  <si>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</si>
  <si>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</si>
  <si>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</si>
  <si>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</si>
  <si>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</si>
  <si>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</si>
  <si>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</si>
  <si>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</si>
  <si>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</si>
  <si>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</si>
  <si>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</si>
  <si>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</si>
  <si>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</si>
  <si>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</si>
  <si>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</si>
  <si>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</si>
  <si>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</si>
  <si>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</si>
  <si>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</si>
  <si>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</si>
  <si>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</si>
  <si>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</si>
  <si>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</si>
  <si>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</si>
  <si>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</si>
  <si>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</si>
  <si>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</si>
  <si>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</si>
  <si>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</si>
  <si>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</si>
  <si>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</si>
  <si>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</si>
  <si>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</si>
  <si>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</si>
  <si>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</si>
  <si>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</si>
  <si>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</si>
  <si>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</si>
  <si>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</si>
  <si>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</si>
  <si>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</si>
  <si>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</si>
  <si>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</si>
  <si>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</si>
  <si>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</si>
  <si>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</si>
  <si>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</si>
  <si>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</si>
  <si>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</si>
  <si>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</si>
  <si>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</si>
  <si>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</si>
  <si>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</si>
  <si>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</si>
  <si>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</si>
  <si>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</si>
  <si>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</si>
  <si>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</si>
  <si>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</si>
  <si>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</si>
  <si>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</si>
  <si>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</si>
  <si>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</si>
  <si>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</si>
  <si>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</si>
  <si>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</si>
  <si>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</si>
  <si>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</si>
  <si>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</si>
  <si>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</si>
  <si>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</si>
  <si>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</si>
  <si>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</si>
  <si>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</si>
  <si>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</si>
  <si>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</si>
  <si>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</si>
  <si>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</si>
  <si>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</si>
  <si>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</si>
  <si>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</si>
  <si>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</si>
  <si>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</si>
  <si>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</si>
  <si>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</si>
  <si>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</si>
  <si>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</si>
  <si>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</si>
  <si>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</si>
  <si>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</si>
  <si>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</si>
  <si>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</si>
  <si>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</si>
  <si>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</si>
  <si>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</si>
  <si>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</si>
  <si>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</si>
  <si>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</si>
  <si>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</si>
  <si>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</si>
  <si>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</si>
  <si>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</si>
  <si>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</si>
  <si>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</si>
  <si>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</si>
  <si>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</si>
  <si>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</si>
  <si>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</si>
  <si>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</si>
  <si>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</si>
  <si>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</si>
  <si>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</si>
  <si>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</si>
  <si>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</si>
  <si>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</si>
  <si>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</si>
  <si>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</si>
  <si>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</si>
  <si>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</si>
  <si>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</si>
  <si>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</si>
  <si>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</si>
  <si>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</si>
  <si>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</si>
  <si>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</si>
  <si>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</si>
  <si>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</si>
  <si>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</si>
  <si>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</si>
  <si>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</si>
  <si>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</si>
  <si>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</si>
  <si>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</si>
  <si>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</si>
  <si>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</si>
  <si>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</si>
  <si>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</si>
  <si>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</si>
  <si>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</si>
  <si>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</si>
  <si>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</si>
  <si>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</si>
  <si>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</si>
  <si>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</si>
  <si>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</si>
  <si>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</si>
  <si>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</si>
  <si>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</si>
  <si>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</si>
  <si>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</si>
  <si>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</si>
  <si>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</si>
  <si>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</si>
  <si>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</si>
  <si>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</si>
  <si>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</si>
  <si>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</si>
  <si>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</si>
  <si>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</si>
  <si>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</si>
  <si>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</si>
  <si>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</si>
  <si>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</si>
  <si>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</si>
  <si>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</si>
  <si>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</si>
  <si>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</si>
  <si>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</si>
  <si>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</si>
  <si>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</si>
  <si>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</si>
  <si>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</si>
  <si>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</si>
  <si>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</si>
  <si>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</si>
  <si>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</si>
  <si>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</si>
  <si>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</si>
  <si>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</si>
  <si>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</si>
  <si>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</si>
  <si>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</si>
  <si>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</si>
  <si>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</si>
  <si>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</si>
  <si>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</si>
  <si>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</si>
  <si>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</si>
  <si>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</si>
  <si>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</si>
  <si>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</si>
  <si>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</si>
  <si>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</si>
  <si>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</si>
  <si>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</si>
  <si>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</si>
  <si>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</si>
  <si>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</si>
  <si>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</si>
  <si>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</si>
  <si>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</si>
  <si>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</si>
  <si>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</si>
  <si>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</si>
  <si>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</si>
  <si>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</si>
  <si>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</si>
  <si>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</si>
  <si>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</si>
  <si>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</si>
  <si>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</si>
  <si>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</si>
  <si>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</si>
  <si>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</si>
  <si>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</si>
  <si>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</si>
  <si>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</si>
  <si>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</si>
  <si>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</si>
  <si>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</si>
  <si>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</si>
  <si>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</si>
  <si>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</si>
  <si>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</si>
  <si>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</si>
  <si>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</si>
  <si>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</si>
  <si>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</si>
  <si>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</si>
  <si>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</si>
  <si>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</si>
  <si>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</si>
  <si>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</si>
  <si>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</si>
  <si>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</si>
  <si>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</si>
  <si>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</si>
  <si>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</si>
  <si>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</si>
  <si>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</si>
  <si>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</si>
  <si>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</si>
  <si>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</si>
  <si>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</si>
  <si>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</si>
  <si>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</si>
  <si>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</si>
  <si>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</si>
  <si>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</si>
  <si>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</si>
  <si>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</si>
  <si>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</si>
  <si>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</si>
  <si>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</si>
  <si>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</si>
  <si>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</si>
  <si>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</si>
  <si>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</si>
  <si>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</si>
  <si>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</si>
  <si>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</si>
  <si>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</si>
  <si>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</si>
  <si>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</si>
  <si>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</si>
  <si>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</si>
  <si>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</si>
  <si>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</si>
  <si>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</si>
  <si>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</si>
  <si>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</si>
  <si>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</si>
  <si>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</si>
  <si>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</si>
  <si>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</si>
  <si>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</si>
  <si>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</si>
  <si>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</si>
  <si>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</si>
  <si>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</si>
  <si>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</si>
  <si>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</si>
  <si>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</si>
  <si>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</si>
  <si>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</si>
  <si>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</si>
  <si>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</si>
  <si>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</si>
  <si>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</si>
  <si>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</si>
  <si>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</si>
  <si>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</si>
  <si>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</si>
  <si>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</si>
  <si>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</si>
  <si>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</si>
  <si>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</si>
  <si>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</si>
  <si>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</si>
  <si>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</si>
  <si>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</si>
  <si>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</si>
  <si>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</si>
  <si>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</si>
  <si>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</si>
  <si>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</si>
  <si>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</si>
  <si>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</si>
  <si>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</si>
  <si>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</si>
  <si>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</si>
  <si>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</si>
  <si>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</si>
  <si>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</si>
  <si>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</si>
  <si>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</si>
  <si>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</si>
  <si>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</si>
  <si>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</si>
  <si>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</si>
  <si>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</si>
  <si>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</si>
  <si>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</si>
  <si>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</si>
  <si>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</si>
  <si>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</si>
  <si>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</si>
  <si>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</si>
  <si>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</si>
  <si>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</si>
  <si>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</si>
  <si>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</si>
  <si>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</si>
  <si>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</si>
  <si>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</si>
  <si>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</si>
  <si>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</si>
  <si>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</si>
  <si>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</si>
  <si>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</si>
  <si>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</si>
  <si>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</si>
  <si>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</si>
  <si>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</si>
  <si>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</si>
  <si>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</si>
  <si>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</si>
  <si>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</si>
  <si>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</si>
  <si>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</si>
  <si>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</si>
  <si>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</si>
  <si>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</si>
  <si>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</si>
  <si>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</si>
  <si>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</si>
  <si>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</si>
  <si>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</si>
  <si>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</si>
  <si>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</si>
  <si>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</si>
  <si>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</si>
  <si>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</si>
  <si>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</si>
  <si>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</si>
  <si>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</si>
  <si>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</si>
  <si>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</si>
  <si>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</si>
  <si>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</si>
  <si>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</si>
  <si>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</si>
  <si>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</si>
  <si>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</si>
  <si>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</si>
  <si>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</si>
  <si>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</si>
  <si>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</si>
  <si>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</si>
  <si>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</si>
  <si>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</si>
  <si>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</si>
  <si>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</si>
  <si>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</si>
  <si>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</si>
  <si>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</si>
  <si>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</si>
  <si>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</si>
  <si>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</si>
  <si>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</si>
  <si>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</si>
  <si>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</si>
  <si>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</si>
  <si>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</si>
  <si>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</si>
  <si>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</si>
  <si>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</si>
  <si>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</si>
  <si>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</si>
  <si>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</si>
  <si>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</si>
  <si>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</si>
  <si>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</si>
  <si>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</si>
  <si>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</si>
  <si>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</si>
  <si>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</si>
  <si>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</si>
  <si>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</si>
  <si>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</si>
  <si>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</si>
  <si>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</si>
  <si>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</si>
  <si>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</si>
  <si>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</si>
  <si>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</si>
  <si>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</si>
  <si>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</si>
  <si>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</si>
  <si>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</si>
  <si>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</si>
  <si>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</si>
  <si>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</si>
  <si>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</si>
  <si>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</si>
  <si>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</si>
  <si>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</si>
  <si>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</si>
  <si>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</si>
  <si>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</si>
  <si>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</si>
  <si>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</si>
  <si>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</si>
  <si>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</si>
  <si>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</si>
  <si>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</si>
  <si>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</si>
  <si>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</si>
  <si>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</si>
  <si>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</si>
  <si>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</si>
  <si>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</si>
  <si>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</si>
  <si>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</si>
  <si>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</si>
  <si>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</si>
  <si>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</si>
  <si>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</si>
  <si>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</si>
  <si>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</si>
  <si>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</si>
  <si>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</si>
  <si>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</si>
  <si>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</si>
  <si>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</si>
  <si>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</si>
  <si>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</si>
  <si>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</si>
  <si>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</si>
  <si>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</si>
  <si>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</si>
  <si>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</si>
  <si>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</si>
  <si>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</si>
  <si>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</si>
  <si>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</si>
  <si>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</si>
  <si>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</si>
  <si>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</si>
  <si>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</si>
  <si>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</si>
  <si>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</si>
  <si>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</si>
  <si>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</si>
  <si>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</si>
  <si>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</si>
  <si>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</si>
  <si>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</si>
  <si>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</si>
  <si>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</si>
  <si>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</si>
  <si>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</si>
  <si>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</si>
  <si>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</si>
  <si>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</si>
  <si>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</si>
  <si>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</si>
  <si>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</si>
  <si>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</si>
  <si>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</si>
  <si>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</si>
  <si>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</si>
  <si>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</si>
  <si>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</si>
  <si>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</si>
  <si>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</si>
  <si>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</si>
  <si>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</si>
  <si>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</si>
  <si>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</si>
  <si>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</si>
  <si>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</si>
  <si>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</si>
  <si>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</si>
  <si>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</si>
  <si>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</si>
  <si>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</si>
  <si>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</si>
  <si>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</si>
  <si>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</si>
  <si>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</si>
  <si>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</si>
  <si>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</si>
  <si>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</si>
  <si>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</si>
  <si>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</si>
  <si>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</si>
  <si>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</si>
  <si>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</si>
  <si>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</si>
  <si>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</si>
  <si>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</si>
  <si>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</si>
  <si>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</si>
  <si>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</si>
  <si>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</si>
  <si>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</si>
  <si>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</si>
  <si>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</si>
  <si>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</si>
  <si>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</si>
  <si>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</si>
  <si>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</si>
  <si>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</si>
  <si>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</si>
  <si>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</si>
  <si>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</si>
  <si>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</si>
  <si>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</si>
  <si>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</si>
  <si>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</si>
  <si>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</si>
  <si>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</si>
  <si>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</si>
  <si>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</si>
  <si>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</si>
  <si>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</si>
  <si>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</si>
  <si>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</si>
  <si>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</si>
  <si>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</si>
  <si>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</si>
  <si>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</si>
  <si>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</si>
  <si>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</si>
  <si>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</si>
  <si>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</si>
  <si>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</si>
  <si>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</si>
  <si>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</si>
  <si>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</si>
  <si>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</si>
  <si>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</si>
  <si>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</si>
  <si>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</si>
  <si>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</si>
  <si>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</si>
  <si>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</si>
  <si>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</si>
  <si>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</si>
  <si>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</si>
  <si>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</si>
  <si>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</si>
  <si>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</si>
  <si>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</si>
  <si>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</si>
  <si>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</si>
  <si>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</si>
  <si>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</si>
  <si>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</si>
  <si>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</si>
  <si>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</si>
  <si>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</si>
  <si>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</si>
  <si>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</si>
  <si>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</si>
  <si>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</si>
  <si>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</si>
  <si>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</si>
  <si>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</si>
  <si>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</si>
  <si>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</si>
  <si>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</si>
  <si>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</si>
  <si>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</si>
  <si>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</si>
  <si>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</si>
  <si>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</si>
  <si>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</si>
  <si>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</si>
  <si>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</si>
  <si>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</si>
  <si>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</si>
  <si>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</si>
  <si>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</si>
  <si>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</si>
  <si>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</si>
  <si>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</si>
  <si>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</si>
  <si>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</si>
  <si>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</si>
  <si>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</si>
  <si>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</si>
  <si>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</si>
  <si>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</si>
  <si>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</si>
  <si>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</si>
  <si>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</si>
  <si>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</si>
  <si>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</si>
  <si>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</si>
  <si>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</si>
  <si>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</si>
  <si>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</si>
  <si>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</si>
  <si>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</si>
  <si>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</si>
  <si>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</si>
  <si>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</si>
  <si>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</si>
  <si>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</si>
  <si>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</si>
  <si>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</si>
  <si>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</si>
  <si>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</si>
  <si>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</si>
  <si>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</si>
  <si>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</si>
  <si>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</si>
  <si>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</si>
  <si>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</si>
  <si>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</si>
  <si>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</si>
  <si>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</si>
  <si>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</si>
  <si>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</si>
  <si>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</si>
  <si>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</si>
  <si>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</si>
  <si>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</si>
  <si>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</si>
  <si>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</si>
  <si>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</si>
  <si>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</si>
  <si>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</si>
  <si>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</si>
  <si>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</si>
  <si>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</si>
  <si>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</si>
  <si>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</si>
  <si>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</si>
  <si>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</si>
  <si>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</si>
  <si>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</si>
  <si>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</si>
  <si>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</si>
  <si>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</si>
  <si>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</si>
  <si>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</si>
  <si>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</si>
  <si>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</si>
  <si>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</si>
  <si>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</si>
  <si>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</si>
  <si>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</si>
  <si>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</si>
  <si>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</si>
  <si>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</si>
  <si>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</si>
  <si>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</si>
  <si>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</si>
  <si>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</si>
  <si>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</si>
  <si>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</si>
  <si>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</si>
  <si>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</si>
  <si>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</si>
  <si>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</si>
  <si>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</si>
  <si>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</si>
  <si>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</si>
  <si>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</si>
  <si>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</si>
  <si>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</si>
  <si>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</si>
  <si>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</si>
  <si>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</si>
  <si>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</si>
  <si>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</si>
  <si>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</si>
  <si>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</si>
  <si>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</si>
  <si>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</si>
  <si>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</si>
  <si>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</si>
  <si>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</si>
  <si>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</si>
  <si>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</si>
  <si>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</si>
  <si>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</si>
  <si>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</si>
  <si>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</si>
  <si>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</si>
  <si>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</si>
  <si>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</si>
  <si>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</si>
  <si>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</si>
  <si>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</si>
  <si>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</si>
  <si>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</si>
  <si>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</si>
  <si>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</si>
  <si>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</si>
  <si>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</si>
  <si>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</si>
  <si>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</si>
  <si>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</si>
  <si>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</si>
  <si>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</si>
  <si>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</si>
  <si>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</si>
  <si>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</si>
  <si>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</si>
  <si>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</si>
  <si>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</si>
  <si>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</si>
  <si>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</si>
  <si>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</si>
  <si>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</si>
  <si>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</si>
  <si>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</si>
  <si>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</si>
  <si>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</si>
  <si>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</si>
  <si>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</si>
  <si>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</si>
  <si>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</si>
  <si>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</si>
  <si>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</si>
  <si>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</si>
  <si>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</si>
  <si>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</si>
  <si>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</si>
  <si>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</si>
  <si>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</si>
  <si>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</si>
  <si>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</si>
  <si>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</si>
  <si>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</si>
  <si>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</si>
  <si>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</si>
  <si>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</si>
  <si>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</si>
  <si>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</si>
  <si>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</si>
  <si>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</si>
  <si>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</si>
  <si>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</si>
  <si>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</si>
  <si>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</si>
  <si>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</si>
  <si>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</si>
  <si>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</si>
  <si>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</si>
  <si>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</si>
  <si>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</si>
  <si>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</si>
  <si>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</si>
  <si>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</si>
  <si>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</si>
  <si>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</si>
  <si>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</si>
  <si>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</si>
  <si>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</si>
  <si>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</si>
  <si>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</si>
  <si>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</si>
  <si>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</si>
  <si>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</si>
  <si>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</si>
  <si>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</si>
  <si>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</si>
  <si>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</si>
  <si>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</si>
  <si>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</si>
  <si>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</si>
  <si>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</si>
  <si>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</si>
  <si>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</si>
  <si>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</si>
  <si>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</si>
  <si>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</si>
  <si>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</si>
  <si>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</si>
  <si>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</si>
  <si>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</si>
  <si>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</si>
  <si>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</si>
  <si>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</si>
  <si>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</si>
  <si>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</si>
  <si>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</si>
  <si>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</si>
  <si>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</si>
  <si>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</si>
  <si>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</si>
  <si>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</si>
  <si>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</si>
  <si>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</si>
  <si>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</si>
  <si>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</si>
  <si>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</si>
  <si>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</si>
  <si>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</si>
  <si>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</si>
  <si>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</si>
  <si>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</si>
  <si>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</si>
  <si>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</si>
  <si>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</si>
  <si>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</si>
  <si>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</si>
  <si>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</si>
  <si>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</si>
  <si>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</si>
  <si>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</si>
  <si>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</si>
  <si>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</si>
  <si>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</si>
  <si>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</si>
  <si>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</si>
  <si>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</si>
  <si>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</si>
  <si>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</si>
  <si>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</si>
  <si>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</si>
  <si>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</si>
  <si>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</si>
  <si>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</si>
  <si>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</si>
  <si>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</si>
  <si>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</si>
  <si>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</si>
  <si>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</si>
  <si>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</si>
  <si>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</si>
  <si>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</si>
  <si>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</si>
  <si>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</si>
  <si>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</si>
  <si>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</si>
  <si>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</si>
  <si>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</si>
  <si>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</si>
  <si>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</si>
  <si>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</si>
  <si>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</si>
  <si>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</si>
  <si>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</si>
  <si>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</si>
  <si>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</si>
  <si>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</si>
  <si>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</si>
  <si>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</si>
  <si>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</si>
  <si>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</si>
  <si>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</si>
  <si>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</si>
  <si>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</si>
  <si>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</si>
  <si>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</si>
  <si>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</si>
  <si>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</si>
  <si>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</si>
  <si>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</si>
  <si>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</si>
  <si>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</si>
  <si>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</si>
  <si>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</si>
  <si>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</si>
  <si>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</si>
  <si>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</si>
  <si>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</si>
  <si>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</si>
  <si>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</si>
  <si>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</si>
  <si>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</si>
  <si>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</si>
  <si>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</si>
  <si>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</si>
  <si>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</si>
  <si>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</si>
  <si>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</si>
  <si>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</si>
  <si>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</si>
  <si>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</si>
  <si>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</si>
  <si>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</si>
  <si>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</si>
  <si>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</si>
  <si>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</si>
  <si>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</si>
  <si>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</si>
  <si>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</si>
  <si>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</si>
  <si>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</si>
  <si>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</si>
  <si>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</si>
  <si>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</si>
  <si>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</si>
  <si>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</si>
  <si>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</si>
  <si>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</si>
  <si>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</si>
  <si>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</si>
  <si>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</si>
  <si>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</si>
  <si>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</si>
  <si>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</si>
  <si>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</si>
  <si>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</si>
  <si>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</si>
  <si>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</si>
  <si>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</si>
  <si>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</si>
  <si>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</si>
  <si>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</si>
  <si>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</si>
  <si>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</si>
  <si>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</si>
  <si>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</si>
  <si>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</si>
  <si>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</si>
  <si>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</si>
  <si>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</si>
  <si>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</si>
  <si>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</si>
  <si>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</si>
  <si>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</si>
  <si>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</si>
  <si>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</si>
  <si>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</si>
  <si>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</si>
  <si>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</si>
  <si>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</si>
  <si>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</si>
  <si>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</si>
  <si>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</si>
  <si>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</si>
  <si>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</si>
  <si>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</si>
  <si>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</si>
  <si>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</si>
  <si>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</si>
  <si>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</si>
  <si>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</si>
  <si>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</si>
  <si>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</si>
  <si>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</si>
  <si>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</si>
  <si>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</si>
  <si>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</si>
  <si>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</si>
  <si>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</si>
  <si>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</si>
  <si>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</si>
  <si>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</si>
  <si>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</si>
  <si>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</si>
  <si>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</si>
  <si>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</si>
  <si>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</si>
  <si>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</si>
  <si>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</si>
  <si>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</si>
  <si>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</si>
  <si>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</si>
  <si>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</si>
  <si>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</si>
  <si>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</si>
  <si>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</si>
  <si>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</si>
  <si>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</si>
  <si>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</si>
  <si>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</si>
  <si>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</si>
  <si>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</si>
  <si>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</si>
  <si>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</si>
  <si>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</si>
  <si>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</si>
  <si>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</si>
  <si>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</si>
  <si>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</si>
  <si>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</si>
  <si>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</si>
  <si>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</si>
  <si>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</si>
  <si>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</si>
  <si>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</si>
  <si>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</si>
  <si>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</si>
  <si>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</si>
  <si>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</si>
  <si>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</si>
  <si>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</si>
  <si>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</si>
  <si>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</si>
  <si>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</si>
  <si>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</si>
  <si>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</si>
  <si>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</si>
  <si>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</si>
  <si>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</si>
  <si>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</si>
  <si>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</si>
  <si>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</si>
  <si>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</si>
  <si>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</si>
  <si>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</si>
  <si>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</si>
  <si>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</si>
  <si>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</si>
  <si>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</si>
  <si>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</si>
  <si>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</si>
  <si>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</si>
  <si>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</si>
  <si>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</si>
  <si>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</si>
  <si>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</si>
  <si>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</si>
  <si>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</si>
  <si>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</si>
  <si>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</si>
  <si>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</si>
  <si>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</si>
  <si>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</si>
  <si>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</si>
  <si>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</si>
  <si>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</si>
  <si>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</si>
  <si>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</si>
  <si>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</si>
  <si>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</si>
  <si>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</si>
  <si>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</si>
  <si>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</si>
  <si>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</si>
  <si>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</si>
  <si>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</si>
  <si>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</si>
  <si>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</si>
  <si>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</si>
  <si>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</si>
  <si>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</si>
  <si>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</si>
  <si>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</si>
  <si>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</si>
  <si>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</si>
  <si>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</si>
  <si>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</si>
  <si>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</si>
  <si>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</si>
  <si>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</si>
  <si>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</si>
  <si>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</si>
  <si>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</si>
  <si>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</si>
  <si>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</si>
  <si>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</si>
  <si>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</si>
  <si>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</si>
  <si>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</si>
  <si>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</si>
  <si>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</si>
  <si>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</si>
  <si>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</si>
  <si>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</si>
  <si>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</si>
  <si>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</si>
  <si>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</si>
  <si>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</si>
  <si>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</si>
  <si>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</si>
  <si>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</si>
  <si>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</si>
  <si>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</si>
  <si>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</si>
  <si>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</si>
  <si>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</si>
  <si>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</si>
  <si>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</si>
  <si>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</si>
  <si>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</si>
  <si>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</si>
  <si>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</si>
  <si>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</si>
  <si>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</si>
  <si>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</si>
  <si>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</si>
  <si>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</si>
  <si>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</si>
  <si>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</si>
  <si>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</si>
  <si>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</si>
  <si>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</si>
  <si>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</si>
  <si>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</si>
  <si>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</si>
  <si>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</si>
  <si>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</si>
  <si>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</si>
  <si>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</si>
  <si>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</si>
  <si>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</si>
  <si>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</si>
  <si>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</si>
  <si>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</si>
  <si>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</si>
  <si>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</si>
  <si>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</si>
  <si>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</si>
  <si>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</si>
  <si>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</si>
  <si>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</si>
  <si>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</si>
  <si>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</si>
  <si>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</si>
  <si>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</si>
  <si>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</si>
  <si>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</si>
  <si>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</si>
  <si>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</si>
  <si>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</si>
  <si>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</si>
  <si>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</si>
  <si>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</si>
  <si>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</si>
  <si>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</si>
  <si>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</si>
  <si>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</si>
  <si>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</si>
  <si>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</si>
  <si>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</si>
  <si>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</si>
  <si>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</si>
  <si>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</si>
  <si>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</si>
  <si>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</si>
  <si>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</si>
  <si>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</si>
  <si>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</si>
  <si>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</si>
  <si>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</si>
  <si>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</si>
  <si>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</si>
  <si>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</si>
  <si>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</si>
  <si>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</si>
  <si>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</si>
  <si>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</si>
  <si>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</si>
  <si>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</si>
  <si>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</si>
  <si>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</si>
  <si>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</si>
  <si>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</si>
  <si>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</si>
  <si>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</si>
  <si>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</si>
  <si>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</si>
  <si>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</si>
  <si>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</si>
  <si>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</si>
  <si>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</si>
  <si>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</si>
  <si>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</si>
  <si>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</si>
  <si>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</si>
  <si>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</si>
  <si>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</si>
  <si>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</si>
  <si>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</si>
  <si>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</si>
  <si>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</si>
  <si>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</si>
  <si>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</si>
  <si>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</si>
  <si>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</si>
  <si>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</si>
  <si>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</si>
  <si>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</si>
  <si>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</si>
  <si>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</si>
  <si>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</si>
  <si>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</si>
  <si>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</si>
  <si>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</si>
  <si>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</si>
  <si>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</si>
  <si>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</si>
  <si>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</si>
  <si>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</si>
  <si>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</si>
  <si>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</si>
  <si>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</si>
  <si>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</si>
  <si>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</si>
  <si>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</si>
  <si>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</si>
  <si>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</si>
  <si>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</si>
  <si>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</si>
  <si>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</si>
  <si>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</si>
  <si>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</si>
  <si>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</si>
  <si>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</si>
  <si>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</si>
  <si>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</si>
  <si>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</si>
  <si>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</si>
  <si>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</si>
  <si>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</si>
  <si>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</si>
  <si>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</si>
  <si>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</si>
  <si>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</si>
  <si>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</si>
  <si>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</si>
  <si>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</si>
  <si>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</si>
  <si>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</si>
  <si>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</si>
  <si>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</si>
  <si>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</si>
  <si>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</si>
  <si>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</si>
  <si>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</si>
  <si>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</si>
  <si>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</si>
  <si>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</si>
  <si>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</si>
  <si>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</si>
  <si>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</si>
  <si>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</si>
  <si>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</si>
  <si>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</si>
  <si>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</si>
  <si>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</si>
  <si>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</si>
  <si>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</si>
  <si>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</si>
  <si>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</si>
  <si>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</si>
  <si>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</si>
  <si>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</si>
  <si>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</si>
  <si>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</si>
  <si>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</si>
  <si>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</si>
  <si>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</si>
  <si>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</si>
  <si>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</si>
  <si>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</si>
  <si>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</si>
  <si>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</si>
  <si>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</si>
  <si>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</si>
  <si>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</si>
  <si>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</si>
  <si>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</si>
  <si>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</si>
  <si>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</si>
  <si>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</si>
  <si>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</si>
  <si>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</si>
  <si>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</si>
  <si>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</si>
  <si>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</si>
  <si>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</si>
  <si>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</si>
  <si>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</si>
  <si>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</si>
  <si>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</si>
  <si>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</si>
  <si>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</si>
  <si>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</si>
  <si>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</si>
  <si>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</si>
  <si>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</si>
  <si>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</si>
  <si>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</si>
  <si>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</si>
  <si>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</si>
  <si>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</si>
  <si>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</si>
  <si>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</si>
  <si>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</si>
  <si>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</si>
  <si>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</si>
  <si>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</si>
  <si>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</si>
  <si>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</si>
  <si>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</si>
  <si>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</si>
  <si>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</si>
  <si>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</si>
  <si>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</si>
  <si>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</si>
  <si>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</si>
  <si>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</si>
  <si>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</si>
  <si>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</si>
  <si>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</si>
  <si>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</si>
  <si>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</si>
  <si>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</si>
  <si>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</si>
  <si>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</si>
  <si>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</si>
  <si>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</si>
  <si>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</si>
  <si>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</si>
  <si>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</si>
  <si>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</si>
  <si>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</si>
  <si>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</si>
  <si>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</si>
  <si>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</si>
  <si>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</si>
  <si>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</si>
  <si>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</si>
  <si>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</si>
  <si>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</si>
  <si>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</si>
  <si>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</si>
  <si>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</si>
  <si>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</si>
  <si>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</si>
  <si>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</si>
  <si>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</si>
  <si>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</si>
  <si>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</si>
  <si>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</si>
  <si>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</si>
  <si>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</si>
  <si>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</si>
  <si>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</si>
  <si>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</si>
  <si>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</si>
  <si>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</si>
  <si>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</si>
  <si>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</si>
  <si>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</si>
  <si>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</si>
  <si>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</si>
  <si>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</si>
  <si>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</si>
  <si>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</si>
  <si>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</si>
  <si>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</si>
  <si>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</si>
  <si>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</si>
  <si>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</si>
  <si>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</si>
  <si>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</si>
  <si>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</si>
  <si>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</si>
  <si>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</si>
  <si>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</si>
  <si>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</si>
  <si>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</si>
  <si>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</si>
  <si>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</si>
  <si>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</si>
  <si>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</si>
  <si>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</si>
  <si>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</si>
  <si>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</si>
  <si>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</si>
  <si>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</si>
  <si>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</si>
  <si>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</si>
  <si>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</si>
  <si>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</si>
  <si>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</si>
  <si>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</si>
  <si>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</si>
  <si>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</si>
  <si>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</si>
  <si>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</si>
  <si>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</si>
  <si>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</si>
  <si>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</si>
  <si>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</si>
  <si>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</si>
  <si>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</si>
  <si>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</si>
  <si>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</si>
  <si>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</si>
  <si>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</si>
  <si>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</si>
  <si>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</si>
  <si>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</si>
  <si>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</si>
  <si>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</si>
  <si>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</si>
  <si>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</si>
  <si>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</si>
  <si>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</si>
  <si>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</si>
  <si>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</si>
  <si>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</si>
  <si>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</si>
  <si>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</si>
  <si>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</si>
  <si>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</si>
  <si>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</si>
  <si>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</si>
  <si>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</si>
  <si>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</si>
  <si>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</si>
  <si>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</si>
  <si>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</si>
  <si>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</si>
  <si>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</si>
  <si>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</si>
  <si>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</si>
  <si>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</si>
  <si>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</si>
  <si>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</si>
  <si>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</si>
  <si>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</si>
  <si>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</si>
  <si>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</si>
  <si>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</si>
  <si>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</si>
  <si>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</si>
  <si>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</si>
  <si>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</si>
  <si>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</si>
  <si>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</si>
  <si>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</si>
  <si>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</si>
  <si>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</si>
  <si>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</si>
  <si>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</si>
  <si>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</si>
  <si>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</si>
  <si>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</si>
  <si>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</si>
  <si>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</si>
  <si>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</si>
  <si>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</si>
  <si>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</si>
  <si>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</si>
  <si>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</si>
  <si>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</si>
  <si>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</si>
  <si>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</si>
  <si>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</si>
  <si>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</si>
  <si>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</si>
  <si>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</si>
  <si>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</si>
  <si>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</si>
  <si>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</si>
  <si>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</si>
  <si>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</si>
  <si>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</si>
  <si>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</si>
  <si>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</si>
  <si>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</si>
  <si>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</si>
  <si>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</si>
  <si>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</si>
  <si>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</si>
  <si>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</si>
  <si>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</si>
  <si>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</si>
  <si>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</si>
  <si>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</si>
  <si>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</si>
  <si>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</si>
  <si>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</si>
  <si>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</si>
  <si>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</si>
  <si>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</si>
  <si>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</si>
  <si>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</si>
  <si>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</si>
  <si>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</si>
  <si>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</si>
  <si>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</si>
  <si>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</si>
  <si>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</si>
  <si>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</si>
  <si>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</si>
  <si>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</si>
  <si>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</si>
  <si>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</si>
  <si>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</si>
  <si>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</si>
  <si>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</si>
  <si>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</si>
  <si>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</si>
  <si>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</si>
  <si>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</si>
  <si>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</si>
  <si>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</si>
  <si>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</si>
  <si>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</si>
  <si>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</si>
  <si>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</si>
  <si>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</si>
  <si>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</si>
  <si>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</si>
  <si>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</si>
  <si>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</si>
  <si>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</si>
  <si>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</si>
  <si>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</si>
  <si>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</si>
  <si>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</si>
  <si>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</si>
  <si>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</si>
  <si>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</si>
  <si>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</si>
  <si>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</si>
  <si>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</si>
  <si>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</si>
  <si>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</si>
  <si>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</si>
  <si>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</si>
  <si>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</si>
  <si>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</si>
  <si>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</si>
  <si>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</si>
  <si>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</si>
  <si>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</si>
  <si>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</si>
  <si>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</si>
  <si>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</si>
  <si>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</si>
  <si>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</si>
  <si>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</si>
  <si>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</si>
  <si>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</si>
  <si>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</si>
  <si>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</si>
  <si>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</si>
  <si>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</si>
  <si>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</si>
  <si>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</si>
  <si>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</si>
  <si>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</si>
  <si>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</si>
  <si>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</si>
  <si>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</si>
  <si>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</si>
  <si>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</si>
  <si>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</si>
  <si>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</si>
  <si>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</si>
  <si>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</si>
  <si>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</si>
  <si>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</si>
  <si>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</si>
  <si>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</si>
  <si>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</si>
  <si>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</si>
  <si>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</si>
  <si>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</si>
  <si>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</si>
  <si>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</si>
  <si>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</si>
  <si>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</si>
  <si>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</si>
  <si>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</si>
  <si>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</si>
  <si>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</si>
  <si>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</si>
  <si>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</si>
  <si>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</si>
  <si>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</si>
  <si>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</si>
  <si>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</si>
  <si>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</si>
  <si>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</si>
  <si>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</si>
  <si>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</si>
  <si>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</si>
  <si>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</si>
  <si>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</si>
  <si>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</si>
  <si>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</si>
  <si>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</si>
  <si>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</si>
  <si>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</si>
  <si>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</si>
  <si>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</si>
  <si>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</si>
  <si>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</si>
  <si>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</si>
  <si>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</si>
  <si>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</si>
  <si>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</si>
  <si>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</si>
  <si>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</si>
  <si>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</si>
  <si>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</si>
  <si>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</si>
  <si>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</si>
  <si>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</si>
  <si>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</si>
  <si>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</si>
  <si>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</si>
  <si>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</si>
  <si>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</si>
  <si>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</si>
  <si>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</si>
  <si>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</si>
  <si>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</si>
  <si>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</si>
  <si>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</si>
  <si>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</si>
  <si>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</si>
  <si>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</si>
  <si>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</si>
  <si>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</si>
  <si>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</si>
  <si>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</si>
  <si>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</si>
  <si>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</si>
  <si>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</si>
  <si>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</si>
  <si>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</si>
  <si>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</si>
  <si>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</si>
  <si>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</si>
  <si>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</si>
  <si>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</si>
  <si>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</si>
  <si>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</si>
  <si>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</si>
  <si>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</si>
  <si>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</si>
  <si>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</si>
  <si>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</si>
  <si>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</si>
  <si>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</si>
  <si>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</si>
  <si>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</si>
  <si>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</si>
  <si>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</si>
  <si>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</si>
  <si>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</si>
  <si>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</si>
  <si>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</si>
  <si>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</si>
  <si>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</si>
  <si>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</si>
  <si>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</si>
  <si>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</si>
  <si>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</si>
  <si>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</si>
  <si>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</si>
  <si>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</si>
  <si>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</si>
  <si>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</si>
  <si>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</si>
  <si>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</si>
  <si>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</si>
  <si>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</si>
  <si>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</si>
  <si>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</si>
  <si>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</si>
  <si>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</si>
  <si>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</si>
  <si>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</si>
  <si>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</si>
  <si>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</si>
  <si>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</si>
  <si>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</si>
  <si>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</si>
  <si>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</si>
  <si>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</si>
  <si>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</si>
  <si>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</si>
  <si>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</si>
  <si>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</si>
  <si>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</si>
  <si>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</si>
  <si>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</si>
  <si>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</si>
  <si>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</si>
  <si>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</si>
  <si>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</si>
  <si>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</si>
  <si>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</si>
  <si>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</si>
  <si>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</si>
  <si>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</si>
  <si>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</si>
  <si>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</si>
  <si>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</si>
  <si>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</si>
  <si>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</si>
  <si>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</si>
  <si>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</si>
  <si>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</si>
  <si>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</si>
  <si>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</si>
  <si>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</si>
  <si>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</si>
  <si>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</si>
  <si>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</si>
  <si>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</si>
  <si>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</si>
  <si>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</si>
  <si>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</si>
  <si>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</si>
  <si>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</si>
  <si>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</si>
  <si>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</si>
  <si>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</si>
  <si>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</si>
  <si>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</si>
  <si>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</si>
  <si>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</si>
  <si>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</si>
  <si>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</si>
  <si>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</si>
  <si>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</si>
  <si>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</si>
  <si>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</si>
  <si>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</si>
  <si>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</si>
  <si>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</si>
  <si>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</si>
  <si>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</si>
  <si>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</si>
  <si>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</si>
  <si>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</si>
  <si>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</si>
  <si>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</si>
  <si>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</si>
  <si>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</si>
  <si>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</si>
  <si>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</si>
  <si>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</si>
  <si>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</si>
  <si>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</si>
  <si>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</si>
  <si>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</si>
  <si>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</si>
  <si>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</si>
  <si>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</si>
  <si>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</si>
  <si>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</si>
  <si>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</si>
  <si>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</si>
  <si>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</si>
  <si>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</si>
  <si>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</si>
  <si>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</si>
  <si>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</si>
  <si>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</si>
  <si>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</si>
  <si>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</si>
  <si>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</si>
  <si>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</si>
  <si>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</si>
  <si>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</si>
  <si>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</si>
  <si>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</si>
  <si>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</si>
  <si>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</si>
  <si>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</si>
  <si>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</si>
  <si>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</si>
  <si>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</si>
  <si>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</si>
  <si>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</si>
  <si>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</si>
  <si>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</si>
  <si>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</si>
  <si>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</si>
  <si>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</si>
  <si>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</si>
  <si>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</si>
  <si>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</si>
  <si>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</si>
  <si>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</si>
  <si>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</si>
  <si>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</si>
  <si>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</si>
  <si>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</si>
  <si>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</si>
  <si>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</si>
  <si>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</si>
  <si>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</si>
  <si>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</si>
  <si>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</si>
  <si>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</si>
  <si>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</si>
  <si>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</si>
  <si>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</si>
  <si>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</si>
  <si>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</si>
  <si>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</si>
  <si>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</si>
  <si>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</si>
  <si>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</si>
  <si>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</si>
  <si>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</si>
  <si>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</si>
  <si>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</si>
  <si>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</si>
  <si>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</si>
  <si>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</si>
  <si>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</si>
  <si>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</si>
  <si>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</si>
  <si>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</si>
  <si>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</si>
  <si>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</si>
  <si>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</si>
  <si>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</si>
  <si>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</si>
  <si>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</si>
  <si>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</si>
  <si>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</si>
  <si>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</si>
  <si>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</si>
  <si>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</si>
  <si>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</si>
  <si>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</si>
  <si>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</si>
  <si>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</si>
  <si>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</si>
  <si>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</si>
  <si>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</si>
  <si>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</si>
  <si>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</si>
  <si>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</si>
  <si>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</si>
  <si>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</si>
  <si>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</si>
  <si>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</si>
  <si>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</si>
  <si>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</si>
  <si>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</si>
  <si>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</si>
  <si>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</si>
  <si>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</si>
  <si>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</si>
  <si>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</si>
  <si>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</si>
  <si>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</si>
  <si>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</si>
  <si>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</si>
  <si>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</si>
  <si>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</si>
  <si>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</si>
  <si>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</si>
  <si>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</si>
  <si>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</si>
  <si>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</si>
  <si>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</si>
  <si>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</si>
  <si>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</si>
  <si>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</si>
  <si>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</si>
  <si>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</si>
  <si>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</si>
  <si>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</si>
  <si>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</si>
  <si>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</si>
  <si>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</si>
  <si>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</si>
  <si>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</si>
  <si>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</si>
  <si>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</si>
  <si>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</si>
  <si>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</si>
  <si>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</si>
  <si>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</si>
  <si>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</si>
  <si>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</si>
  <si>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</si>
  <si>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</si>
  <si>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</si>
  <si>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</si>
  <si>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</si>
  <si>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</si>
  <si>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</si>
  <si>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</si>
  <si>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</si>
  <si>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</si>
  <si>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</si>
  <si>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</si>
  <si>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</si>
  <si>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</si>
  <si>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</si>
  <si>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</si>
  <si>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</si>
  <si>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</si>
  <si>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</si>
  <si>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</si>
  <si>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</si>
  <si>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</si>
  <si>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</si>
  <si>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</si>
  <si>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</si>
  <si>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</si>
  <si>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</si>
  <si>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</si>
  <si>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</si>
  <si>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</si>
  <si>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</si>
  <si>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</si>
  <si>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</si>
  <si>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</si>
  <si>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</si>
  <si>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</si>
  <si>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</si>
  <si>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</si>
  <si>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</si>
  <si>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</si>
  <si>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</si>
  <si>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</si>
  <si>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</si>
  <si>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</si>
  <si>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</si>
  <si>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</si>
  <si>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</si>
  <si>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</si>
  <si>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</si>
  <si>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</si>
  <si>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</si>
  <si>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</si>
  <si>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</si>
  <si>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</si>
  <si>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</si>
  <si>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</si>
  <si>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</si>
  <si>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</si>
  <si>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</si>
  <si>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</si>
  <si>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</si>
  <si>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</si>
  <si>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</si>
  <si>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</si>
  <si>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</si>
  <si>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</si>
  <si>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</si>
  <si>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</si>
  <si>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</si>
  <si>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</si>
  <si>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</si>
  <si>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</si>
  <si>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</si>
  <si>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</si>
  <si>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</si>
  <si>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</si>
  <si>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</si>
  <si>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</si>
  <si>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</si>
  <si>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</si>
  <si>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</si>
  <si>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</si>
  <si>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</si>
  <si>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</si>
  <si>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</si>
  <si>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</si>
  <si>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</si>
  <si>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</si>
  <si>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</si>
  <si>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</si>
  <si>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</si>
  <si>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</si>
  <si>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</si>
  <si>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</si>
  <si>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</si>
  <si>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</si>
  <si>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</si>
  <si>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</si>
  <si>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</si>
  <si>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</si>
  <si>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</si>
  <si>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</si>
  <si>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</si>
  <si>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</si>
  <si>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</si>
  <si>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</si>
  <si>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</si>
  <si>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</si>
  <si>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</si>
  <si>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</si>
  <si>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</si>
  <si>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</si>
  <si>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</si>
  <si>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</si>
  <si>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</si>
  <si>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</si>
  <si>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</si>
  <si>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</si>
  <si>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</si>
  <si>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</si>
  <si>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</si>
  <si>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</si>
  <si>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</si>
  <si>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</si>
  <si>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</si>
  <si>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</si>
  <si>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</si>
  <si>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</si>
  <si>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</si>
  <si>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</si>
  <si>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</si>
  <si>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</si>
  <si>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</si>
  <si>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</si>
  <si>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</si>
  <si>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</si>
  <si>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</si>
  <si>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</si>
  <si>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</si>
  <si>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</si>
  <si>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</si>
  <si>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</si>
  <si>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</si>
  <si>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</si>
  <si>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</si>
  <si>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</si>
  <si>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</si>
  <si>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</si>
  <si>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</si>
  <si>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</si>
  <si>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</si>
  <si>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</si>
  <si>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</si>
  <si>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</si>
  <si>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</si>
  <si>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</si>
  <si>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</si>
  <si>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</si>
  <si>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</si>
  <si>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</si>
  <si>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</si>
  <si>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</si>
  <si>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</si>
  <si>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</si>
  <si>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</si>
  <si>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</si>
  <si>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</si>
  <si>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</si>
  <si>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</si>
  <si>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</si>
  <si>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</si>
  <si>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</si>
  <si>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</si>
  <si>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</si>
  <si>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</si>
  <si>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</si>
  <si>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</si>
  <si>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</si>
  <si>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</si>
  <si>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</si>
  <si>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</si>
  <si>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</si>
  <si>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</si>
  <si>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</si>
  <si>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</si>
  <si>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</si>
  <si>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</si>
  <si>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</si>
  <si>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</si>
  <si>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</si>
  <si>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</si>
  <si>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</si>
  <si>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</si>
  <si>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</si>
  <si>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</si>
  <si>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</si>
  <si>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</si>
  <si>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</si>
  <si>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</si>
  <si>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</si>
  <si>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</si>
  <si>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</si>
  <si>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</si>
  <si>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</si>
  <si>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</si>
  <si>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</si>
  <si>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</si>
  <si>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</si>
  <si>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</si>
  <si>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</si>
  <si>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</si>
  <si>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</si>
  <si>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</si>
  <si>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</si>
  <si>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</si>
  <si>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</si>
  <si>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</si>
  <si>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</si>
  <si>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</si>
  <si>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</si>
  <si>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</si>
  <si>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</si>
  <si>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</si>
  <si>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</si>
  <si>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</si>
  <si>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</si>
  <si>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</si>
  <si>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</si>
  <si>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</si>
  <si>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</si>
  <si>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</si>
  <si>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</si>
  <si>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</si>
  <si>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</si>
  <si>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</si>
  <si>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</si>
  <si>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</si>
  <si>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</si>
  <si>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</si>
  <si>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</si>
  <si>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</si>
  <si>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</si>
  <si>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</si>
  <si>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</si>
  <si>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</si>
  <si>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</si>
  <si>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</si>
  <si>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</si>
  <si>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</si>
  <si>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</si>
  <si>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</si>
  <si>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</si>
  <si>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</si>
  <si>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</si>
  <si>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</si>
  <si>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</si>
  <si>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</si>
  <si>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</si>
  <si>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</si>
  <si>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</si>
  <si>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</si>
  <si>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</si>
  <si>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</si>
  <si>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</si>
  <si>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</si>
  <si>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</si>
  <si>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</si>
  <si>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</si>
  <si>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</si>
  <si>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</si>
  <si>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</si>
  <si>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</si>
  <si>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</si>
  <si>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</si>
  <si>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</si>
  <si>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</si>
  <si>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</si>
  <si>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</si>
  <si>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</si>
  <si>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</si>
  <si>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</si>
  <si>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</si>
  <si>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</si>
  <si>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</si>
  <si>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</si>
  <si>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</si>
  <si>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</si>
  <si>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</si>
  <si>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</si>
  <si>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</si>
  <si>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</si>
  <si>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</si>
  <si>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</si>
  <si>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</si>
  <si>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</si>
  <si>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</si>
  <si>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</si>
  <si>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</si>
  <si>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</si>
  <si>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</si>
  <si>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</si>
  <si>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</si>
  <si>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</si>
  <si>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</si>
  <si>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</si>
  <si>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</si>
  <si>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</si>
  <si>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</si>
  <si>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</si>
  <si>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</si>
  <si>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</si>
  <si>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</si>
  <si>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</si>
  <si>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</si>
  <si>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</si>
  <si>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</si>
  <si>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</si>
  <si>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</si>
  <si>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</si>
  <si>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</si>
  <si>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</si>
  <si>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</si>
  <si>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</si>
  <si>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</si>
  <si>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</si>
  <si>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</si>
  <si>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</si>
  <si>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</si>
  <si>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</si>
  <si>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</si>
  <si>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</si>
  <si>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</si>
  <si>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</si>
  <si>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</si>
  <si>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</si>
  <si>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</si>
  <si>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</si>
  <si>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</si>
  <si>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</si>
  <si>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</si>
  <si>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</si>
  <si>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</si>
  <si>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</si>
  <si>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</si>
  <si>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</si>
  <si>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</si>
  <si>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</si>
  <si>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</si>
  <si>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</si>
  <si>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</si>
  <si>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</si>
  <si>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</si>
  <si>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</si>
  <si>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</si>
  <si>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</si>
  <si>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</si>
  <si>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</si>
  <si>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</si>
  <si>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</si>
  <si>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</si>
  <si>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</si>
  <si>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</si>
  <si>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</si>
  <si>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</si>
  <si>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</si>
  <si>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</si>
  <si>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</si>
  <si>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</si>
  <si>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</si>
  <si>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</si>
  <si>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</si>
  <si>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</si>
  <si>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</si>
  <si>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</si>
  <si>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</si>
  <si>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</si>
  <si>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</si>
  <si>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</si>
  <si>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</si>
  <si>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</si>
  <si>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</si>
  <si>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</si>
  <si>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</si>
  <si>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</si>
  <si>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</si>
  <si>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</si>
  <si>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</si>
  <si>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</si>
  <si>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</si>
  <si>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</si>
  <si>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</si>
  <si>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</si>
  <si>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</si>
  <si>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</si>
  <si>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</si>
  <si>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</si>
  <si>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</si>
  <si>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</si>
  <si>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</si>
  <si>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</si>
  <si>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</si>
  <si>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</si>
  <si>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</si>
  <si>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</si>
  <si>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</si>
  <si>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</si>
  <si>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</si>
  <si>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</si>
  <si>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</si>
  <si>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</si>
  <si>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</si>
  <si>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</si>
  <si>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</si>
  <si>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</si>
  <si>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</si>
  <si>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</si>
  <si>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</si>
  <si>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</si>
  <si>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</si>
  <si>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</si>
  <si>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</si>
  <si>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</si>
  <si>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</si>
  <si>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</si>
  <si>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</si>
  <si>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</si>
  <si>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</si>
  <si>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</si>
  <si>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</si>
  <si>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</si>
  <si>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</si>
  <si>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</si>
  <si>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</si>
  <si>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</si>
  <si>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</si>
  <si>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</si>
  <si>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</si>
  <si>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</si>
  <si>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</si>
  <si>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</si>
  <si>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</si>
  <si>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</si>
  <si>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</si>
  <si>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</si>
  <si>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</si>
  <si>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</si>
  <si>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</si>
  <si>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</si>
  <si>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</si>
  <si>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</si>
  <si>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</si>
  <si>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</si>
  <si>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</si>
  <si>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</si>
  <si>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</si>
  <si>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</si>
  <si>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</si>
  <si>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</si>
  <si>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</si>
  <si>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</si>
  <si>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</si>
  <si>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</si>
  <si>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</si>
  <si>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</si>
  <si>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</si>
  <si>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</si>
  <si>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</si>
  <si>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</si>
  <si>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</si>
  <si>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</si>
  <si>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</si>
  <si>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</si>
  <si>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</si>
  <si>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</si>
  <si>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</si>
  <si>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</si>
  <si>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</si>
  <si>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</si>
  <si>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</si>
  <si>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</si>
  <si>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</si>
  <si>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</si>
  <si>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</si>
  <si>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</si>
  <si>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</si>
  <si>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</si>
  <si>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</si>
  <si>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</si>
  <si>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</si>
  <si>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</si>
  <si>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</si>
  <si>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</si>
  <si>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</si>
  <si>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</si>
  <si>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</si>
  <si>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</si>
  <si>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</si>
  <si>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</si>
  <si>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</si>
  <si>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</si>
  <si>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</si>
  <si>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</si>
  <si>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</si>
  <si>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</si>
  <si>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</si>
  <si>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</si>
  <si>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</si>
  <si>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</si>
  <si>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</si>
  <si>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</si>
  <si>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</si>
  <si>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</si>
  <si>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</si>
  <si>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</si>
  <si>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</si>
  <si>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</si>
  <si>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</si>
  <si>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</si>
  <si>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</si>
  <si>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</si>
  <si>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</si>
  <si>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</si>
  <si>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</si>
  <si>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</si>
  <si>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</si>
  <si>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</si>
  <si>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</si>
  <si>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</si>
  <si>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</si>
  <si>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</si>
  <si>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</si>
  <si>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</si>
  <si>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</si>
  <si>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</si>
  <si>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</si>
  <si>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</si>
  <si>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</si>
  <si>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</si>
  <si>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</si>
  <si>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</si>
  <si>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</si>
  <si>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</si>
  <si>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</si>
  <si>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</si>
  <si>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</si>
  <si>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</si>
  <si>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</si>
  <si>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</si>
  <si>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</si>
  <si>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</si>
  <si>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</si>
  <si>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</si>
  <si>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</si>
  <si>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</si>
  <si>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</si>
  <si>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</si>
  <si>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</si>
  <si>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</si>
  <si>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</si>
  <si>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</si>
  <si>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</si>
  <si>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</si>
  <si>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</si>
  <si>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</si>
  <si>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</si>
  <si>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</si>
  <si>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</si>
  <si>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</si>
  <si>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</si>
  <si>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</si>
  <si>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</si>
  <si>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</si>
  <si>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</si>
  <si>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</si>
  <si>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</si>
  <si>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</si>
  <si>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</si>
  <si>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</si>
  <si>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</si>
  <si>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</si>
  <si>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</si>
  <si>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</si>
  <si>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</si>
  <si>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</si>
  <si>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</si>
  <si>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</si>
  <si>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</si>
  <si>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</si>
  <si>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</si>
  <si>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</si>
  <si>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</si>
  <si>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</si>
  <si>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</si>
  <si>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</si>
  <si>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</si>
  <si>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</si>
  <si>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</si>
  <si>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</si>
  <si>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</si>
  <si>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</si>
  <si>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</si>
  <si>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</si>
  <si>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</si>
  <si>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</si>
  <si>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</si>
  <si>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</si>
  <si>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</si>
  <si>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</si>
  <si>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</si>
  <si>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</si>
  <si>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</si>
  <si>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</si>
  <si>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</si>
  <si>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</si>
  <si>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</si>
  <si>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</si>
  <si>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</si>
  <si>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</si>
  <si>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</si>
  <si>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</si>
  <si>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</si>
  <si>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</si>
  <si>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</si>
  <si>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</si>
  <si>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</si>
  <si>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</si>
  <si>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</si>
  <si>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</si>
  <si>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</si>
  <si>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</si>
  <si>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</si>
  <si>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</si>
  <si>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</si>
  <si>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</si>
  <si>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</si>
  <si>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</si>
  <si>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</si>
  <si>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</si>
  <si>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</si>
  <si>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</si>
  <si>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</si>
  <si>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</si>
  <si>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</si>
  <si>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</si>
  <si>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</si>
  <si>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</si>
  <si>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</si>
  <si>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</si>
  <si>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</si>
  <si>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</si>
  <si>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</si>
  <si>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</si>
  <si>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</si>
  <si>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</si>
  <si>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</si>
  <si>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</si>
  <si>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</si>
  <si>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</si>
  <si>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</si>
  <si>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</si>
  <si>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</si>
  <si>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</si>
  <si>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</si>
  <si>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</si>
  <si>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</si>
  <si>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</si>
  <si>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</si>
  <si>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</si>
  <si>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</si>
  <si>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</si>
  <si>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</si>
  <si>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</si>
  <si>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</si>
  <si>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</si>
  <si>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</si>
  <si>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</si>
  <si>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</si>
  <si>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</si>
  <si>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</si>
  <si>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</si>
  <si>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</si>
  <si>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</si>
  <si>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</si>
  <si>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</si>
  <si>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</si>
  <si>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</si>
  <si>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</si>
  <si>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</si>
  <si>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</si>
  <si>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</si>
  <si>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</si>
  <si>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</si>
  <si>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</si>
  <si>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</si>
  <si>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</si>
  <si>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</si>
  <si>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</si>
  <si>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</si>
  <si>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</si>
  <si>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</si>
  <si>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</si>
  <si>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</si>
  <si>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</si>
  <si>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</si>
  <si>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</si>
  <si>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</si>
  <si>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</si>
  <si>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</si>
  <si>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</si>
  <si>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</si>
  <si>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</si>
  <si>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</si>
  <si>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</si>
  <si>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</si>
  <si>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</si>
  <si>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</si>
  <si>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</si>
  <si>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</si>
  <si>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</si>
  <si>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</si>
  <si>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</si>
  <si>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</si>
  <si>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</si>
  <si>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</si>
  <si>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</si>
  <si>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</si>
  <si>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</si>
  <si>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</si>
  <si>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</si>
  <si>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</si>
  <si>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</si>
  <si>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</si>
  <si>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</si>
  <si>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</si>
  <si>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</si>
  <si>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</si>
  <si>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</si>
  <si>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</si>
  <si>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</si>
  <si>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</si>
  <si>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</si>
  <si>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</si>
  <si>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</si>
  <si>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</si>
  <si>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</si>
  <si>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</si>
  <si>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</si>
  <si>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</si>
  <si>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</si>
  <si>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</si>
  <si>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</si>
  <si>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</si>
  <si>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</si>
  <si>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</si>
  <si>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</si>
  <si>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</si>
  <si>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</si>
  <si>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</si>
  <si>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</si>
  <si>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</si>
  <si>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</si>
  <si>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</si>
  <si>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</si>
  <si>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</si>
  <si>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</si>
  <si>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</si>
  <si>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</si>
  <si>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</si>
  <si>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</si>
  <si>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</si>
  <si>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</si>
  <si>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</si>
  <si>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</si>
  <si>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</si>
  <si>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</si>
  <si>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</si>
  <si>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</si>
  <si>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</si>
  <si>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</si>
  <si>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</si>
  <si>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</si>
  <si>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</si>
  <si>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</si>
  <si>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</si>
  <si>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</si>
  <si>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</si>
  <si>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</si>
  <si>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</si>
  <si>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</si>
  <si>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</si>
  <si>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</si>
  <si>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</si>
  <si>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</si>
  <si>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</si>
  <si>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</si>
  <si>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</si>
  <si>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</si>
  <si>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</si>
  <si>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</si>
  <si>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</si>
  <si>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</si>
  <si>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</si>
  <si>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</si>
  <si>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</si>
  <si>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</si>
  <si>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</si>
  <si>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</si>
  <si>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</si>
  <si>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</si>
  <si>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</si>
  <si>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</si>
  <si>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</si>
  <si>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</si>
  <si>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</si>
  <si>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</si>
  <si>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</si>
  <si>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</si>
  <si>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</si>
  <si>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</si>
  <si>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</si>
  <si>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</si>
  <si>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</si>
  <si>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</si>
  <si>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</si>
  <si>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</si>
  <si>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</si>
  <si>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</si>
  <si>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</si>
  <si>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</si>
  <si>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</si>
  <si>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</si>
  <si>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</si>
  <si>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</si>
  <si>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</si>
  <si>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</si>
  <si>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</si>
  <si>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</si>
  <si>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</si>
  <si>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</si>
  <si>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</si>
  <si>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</si>
  <si>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</si>
  <si>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</si>
  <si>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</si>
  <si>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</si>
  <si>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</si>
  <si>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</si>
  <si>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</si>
  <si>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</si>
  <si>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</si>
  <si>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</si>
  <si>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</si>
  <si>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</si>
  <si>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</si>
  <si>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</si>
  <si>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</si>
  <si>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</si>
  <si>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</si>
  <si>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</si>
  <si>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</si>
  <si>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</si>
  <si>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</si>
  <si>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</si>
  <si>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</si>
  <si>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</si>
  <si>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</si>
  <si>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</si>
  <si>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</si>
  <si>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</si>
  <si>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</si>
  <si>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</si>
  <si>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</si>
  <si>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</si>
  <si>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</si>
  <si>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</si>
  <si>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</si>
  <si>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</si>
  <si>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</si>
  <si>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</si>
  <si>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</si>
  <si>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</si>
  <si>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</si>
  <si>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</si>
  <si>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</si>
  <si>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</si>
  <si>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</si>
  <si>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</si>
  <si>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</si>
  <si>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</si>
  <si>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</si>
  <si>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</si>
  <si>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</si>
  <si>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</si>
  <si>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</si>
  <si>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</si>
  <si>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</si>
  <si>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</si>
  <si>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</si>
  <si>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</si>
  <si>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</si>
  <si>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</si>
  <si>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</si>
  <si>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</si>
  <si>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</si>
  <si>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</si>
  <si>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</si>
  <si>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</si>
  <si>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</si>
  <si>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</si>
  <si>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</si>
  <si>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</si>
  <si>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</si>
  <si>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</si>
  <si>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</si>
  <si>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</si>
  <si>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</si>
  <si>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</si>
  <si>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</si>
  <si>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</si>
  <si>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</si>
  <si>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</si>
  <si>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</si>
  <si>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</si>
  <si>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</si>
  <si>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</si>
  <si>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</si>
  <si>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</si>
  <si>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</si>
  <si>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</si>
  <si>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</si>
  <si>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</si>
  <si>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</si>
  <si>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</si>
  <si>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</si>
  <si>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</si>
  <si>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</si>
  <si>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</si>
  <si>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</si>
  <si>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</si>
  <si>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</si>
  <si>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</si>
  <si>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</si>
  <si>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</si>
  <si>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</si>
  <si>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</si>
  <si>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</si>
  <si>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</si>
  <si>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</si>
  <si>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</si>
  <si>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</si>
  <si>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</si>
  <si>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</si>
  <si>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</si>
  <si>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</si>
  <si>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</si>
  <si>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</si>
  <si>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</si>
  <si>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</si>
  <si>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</si>
  <si>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</si>
  <si>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</si>
  <si>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</si>
  <si>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</si>
  <si>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</si>
  <si>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</si>
  <si>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</si>
  <si>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</si>
  <si>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</si>
  <si>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</si>
  <si>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</si>
  <si>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</si>
  <si>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</si>
  <si>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</si>
  <si>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</si>
  <si>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</si>
  <si>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</si>
  <si>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</si>
  <si>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</si>
  <si>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</si>
  <si>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</si>
  <si>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</si>
  <si>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</si>
  <si>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</si>
  <si>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</si>
  <si>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</si>
  <si>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</si>
  <si>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</si>
  <si>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</si>
  <si>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</si>
  <si>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</si>
  <si>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</si>
  <si>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</si>
  <si>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</si>
  <si>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</si>
  <si>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</si>
  <si>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</si>
  <si>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</si>
  <si>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</si>
  <si>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</si>
  <si>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</si>
  <si>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</si>
  <si>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</si>
  <si>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</si>
  <si>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</si>
  <si>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</si>
  <si>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</si>
  <si>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</si>
  <si>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</si>
  <si>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</si>
  <si>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</si>
  <si>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</si>
  <si>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</si>
  <si>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</si>
  <si>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</si>
  <si>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</si>
  <si>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</si>
  <si>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</si>
  <si>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</si>
  <si>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</si>
  <si>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</si>
  <si>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</si>
  <si>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</si>
  <si>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</si>
  <si>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</si>
  <si>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</si>
  <si>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</si>
  <si>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</si>
  <si>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</si>
  <si>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</si>
  <si>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</si>
  <si>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</si>
  <si>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</si>
  <si>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</si>
  <si>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</si>
  <si>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</si>
  <si>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</si>
  <si>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</si>
  <si>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</si>
  <si>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</si>
  <si>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</si>
  <si>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</si>
  <si>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</si>
  <si>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</si>
  <si>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</si>
  <si>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</si>
  <si>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</si>
  <si>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</si>
  <si>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</si>
  <si>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</si>
  <si>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</si>
  <si>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</si>
  <si>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</si>
  <si>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</si>
  <si>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</si>
  <si>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</si>
  <si>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</si>
  <si>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</si>
  <si>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</si>
  <si>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</si>
  <si>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</si>
  <si>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</si>
  <si>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</si>
  <si>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</si>
  <si>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</si>
  <si>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</si>
  <si>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</si>
  <si>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</si>
  <si>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</si>
  <si>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</si>
  <si>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</si>
  <si>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</si>
  <si>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</si>
  <si>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</si>
  <si>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</si>
  <si>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</si>
  <si>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</si>
  <si>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</si>
  <si>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</si>
  <si>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</si>
  <si>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</si>
  <si>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</si>
  <si>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</si>
  <si>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</si>
  <si>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</si>
  <si>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</si>
  <si>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</si>
  <si>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</si>
  <si>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</si>
  <si>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</si>
  <si>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</si>
  <si>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</si>
  <si>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</si>
  <si>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</si>
  <si>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</si>
  <si>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</si>
  <si>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</si>
  <si>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</si>
  <si>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</si>
  <si>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</si>
  <si>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</si>
  <si>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</si>
  <si>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</si>
  <si>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</si>
  <si>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</si>
  <si>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</si>
  <si>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</si>
  <si>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</si>
  <si>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</si>
  <si>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</si>
  <si>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</si>
  <si>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</si>
  <si>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</si>
  <si>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</si>
  <si>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</si>
  <si>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</si>
  <si>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</si>
  <si>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</si>
  <si>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</si>
  <si>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</si>
  <si>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</si>
  <si>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</si>
  <si>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</si>
  <si>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</si>
  <si>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</si>
  <si>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</si>
  <si>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</si>
  <si>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</si>
  <si>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</si>
  <si>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</si>
  <si>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</si>
  <si>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</si>
  <si>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</si>
  <si>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</si>
  <si>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</si>
  <si>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</si>
  <si>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</si>
  <si>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</si>
  <si>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</si>
  <si>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</si>
  <si>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</si>
  <si>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</si>
  <si>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</si>
  <si>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</si>
  <si>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</si>
  <si>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</si>
  <si>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</si>
  <si>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</si>
  <si>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</si>
  <si>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</si>
  <si>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</si>
  <si>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</si>
  <si>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</si>
  <si>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</si>
  <si>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</si>
  <si>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</si>
  <si>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</si>
  <si>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</si>
  <si>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</si>
  <si>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</si>
  <si>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</si>
  <si>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</si>
  <si>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</si>
  <si>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</si>
  <si>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</si>
  <si>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</si>
  <si>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</si>
  <si>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</si>
  <si>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</si>
  <si>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</si>
  <si>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</si>
  <si>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</si>
  <si>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</si>
  <si>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</si>
  <si>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</si>
  <si>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</si>
  <si>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</si>
  <si>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</si>
  <si>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</si>
  <si>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</si>
  <si>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</si>
  <si>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</si>
  <si>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</si>
  <si>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</si>
  <si>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</si>
  <si>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</si>
  <si>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</si>
  <si>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</si>
  <si>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</si>
  <si>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</si>
  <si>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</si>
  <si>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</si>
  <si>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</si>
  <si>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</si>
  <si>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</si>
  <si>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</si>
  <si>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</si>
  <si>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</si>
  <si>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</si>
  <si>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</si>
  <si>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</si>
  <si>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</si>
  <si>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</si>
  <si>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</si>
  <si>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</si>
  <si>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</si>
  <si>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</si>
  <si>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</si>
  <si>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</si>
  <si>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</si>
  <si>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</si>
  <si>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</si>
  <si>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</si>
  <si>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</si>
  <si>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</si>
  <si>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</si>
  <si>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</si>
  <si>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</si>
  <si>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</si>
  <si>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</si>
  <si>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</si>
  <si>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</si>
  <si>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</si>
  <si>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</si>
  <si>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</si>
  <si>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</si>
  <si>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</si>
  <si>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</si>
  <si>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</si>
  <si>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</si>
  <si>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</si>
  <si>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</si>
  <si>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</si>
  <si>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</si>
  <si>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</si>
  <si>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</si>
  <si>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</si>
  <si>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</si>
  <si>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</si>
  <si>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</si>
  <si>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</si>
  <si>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</si>
  <si>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</si>
  <si>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</si>
  <si>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</si>
  <si>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</si>
  <si>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</si>
  <si>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</si>
  <si>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</si>
  <si>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</si>
  <si>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</si>
  <si>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</si>
  <si>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</si>
  <si>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</si>
  <si>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</si>
  <si>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</si>
  <si>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</si>
  <si>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</si>
  <si>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</si>
  <si>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</si>
  <si>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</si>
  <si>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</si>
  <si>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</si>
  <si>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</si>
  <si>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</si>
  <si>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</si>
  <si>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</si>
  <si>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</si>
  <si>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</si>
  <si>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</si>
  <si>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</si>
  <si>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</si>
  <si>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</si>
  <si>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</si>
  <si>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</si>
  <si>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</si>
  <si>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</si>
  <si>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</si>
  <si>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</si>
  <si>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</si>
  <si>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</si>
  <si>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</si>
  <si>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</si>
  <si>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</si>
  <si>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</si>
  <si>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</si>
  <si>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</si>
  <si>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</si>
  <si>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</si>
  <si>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</si>
  <si>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</si>
  <si>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</si>
  <si>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</si>
  <si>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</si>
  <si>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</si>
  <si>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</si>
  <si>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</si>
  <si>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</si>
  <si>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</si>
  <si>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</si>
  <si>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</si>
  <si>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</si>
  <si>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</si>
  <si>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</si>
  <si>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</si>
  <si>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</si>
  <si>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</si>
  <si>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</si>
  <si>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</si>
  <si>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</si>
  <si>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</si>
  <si>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</si>
  <si>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</si>
  <si>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</si>
  <si>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</si>
  <si>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</si>
  <si>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</si>
  <si>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</si>
  <si>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</si>
  <si>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</si>
  <si>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</si>
  <si>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</si>
  <si>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</si>
  <si>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</si>
  <si>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</si>
  <si>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</si>
  <si>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</si>
  <si>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</si>
  <si>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</si>
  <si>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</si>
  <si>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</si>
  <si>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</si>
  <si>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</si>
  <si>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</si>
  <si>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</si>
  <si>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</si>
  <si>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</si>
  <si>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</si>
  <si>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</si>
  <si>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</si>
  <si>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</si>
  <si>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</si>
  <si>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</si>
  <si>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</si>
  <si>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</si>
  <si>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</si>
  <si>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</si>
  <si>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</si>
  <si>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</si>
  <si>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</si>
  <si>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</si>
  <si>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</si>
  <si>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</si>
  <si>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</si>
  <si>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</si>
  <si>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</si>
  <si>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</si>
  <si>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</si>
  <si>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</si>
  <si>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</si>
  <si>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</si>
  <si>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</si>
  <si>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</si>
  <si>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</si>
  <si>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</si>
  <si>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</si>
  <si>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</si>
  <si>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</si>
  <si>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</si>
  <si>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</si>
  <si>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</si>
  <si>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</si>
  <si>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</si>
  <si>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</si>
  <si>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</si>
  <si>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</si>
  <si>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</si>
  <si>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</si>
  <si>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</si>
  <si>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</si>
  <si>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</si>
  <si>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</si>
  <si>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</si>
  <si>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</si>
  <si>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</si>
  <si>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</si>
  <si>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</si>
  <si>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</si>
  <si>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</si>
  <si>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</si>
  <si>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</si>
  <si>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</si>
  <si>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</si>
  <si>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</si>
  <si>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</si>
  <si>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</si>
  <si>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</si>
  <si>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</si>
  <si>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</si>
  <si>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</si>
  <si>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</si>
  <si>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</si>
  <si>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</si>
  <si>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</si>
  <si>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</si>
  <si>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</si>
  <si>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</si>
  <si>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</si>
  <si>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</si>
  <si>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</si>
  <si>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</si>
  <si>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</si>
  <si>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</si>
  <si>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</si>
  <si>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</si>
  <si>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</si>
  <si>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</si>
  <si>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</si>
  <si>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</si>
  <si>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</si>
  <si>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</si>
  <si>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</si>
  <si>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</si>
  <si>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</si>
  <si>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</si>
  <si>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</si>
  <si>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</si>
  <si>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</si>
  <si>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</si>
  <si>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</si>
  <si>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</si>
  <si>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</si>
  <si>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</si>
  <si>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</si>
  <si>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</si>
  <si>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</si>
  <si>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</si>
  <si>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</si>
  <si>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</si>
  <si>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</si>
  <si>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</si>
  <si>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</si>
  <si>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</si>
  <si>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</si>
  <si>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</si>
  <si>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</si>
  <si>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</si>
  <si>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</si>
  <si>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</si>
  <si>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</si>
  <si>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</si>
  <si>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</si>
  <si>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</si>
  <si>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</si>
  <si>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</si>
  <si>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</si>
  <si>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</si>
  <si>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</si>
  <si>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</si>
  <si>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</si>
  <si>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</si>
  <si>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</si>
  <si>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</si>
  <si>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</si>
  <si>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</si>
  <si>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</si>
  <si>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</si>
  <si>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</si>
  <si>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</si>
  <si>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</si>
  <si>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</si>
  <si>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</si>
  <si>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</si>
  <si>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</si>
  <si>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</si>
  <si>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</si>
  <si>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</si>
  <si>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</si>
  <si>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</si>
  <si>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</si>
  <si>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</si>
  <si>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</si>
  <si>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</si>
  <si>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</si>
  <si>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</si>
  <si>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</si>
  <si>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</si>
  <si>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</si>
  <si>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</si>
  <si>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</si>
  <si>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</si>
  <si>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</si>
  <si>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</si>
  <si>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</si>
  <si>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</si>
  <si>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</si>
  <si>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</si>
  <si>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</si>
  <si>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</si>
  <si>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</si>
  <si>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</si>
  <si>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</si>
  <si>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</si>
  <si>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</si>
  <si>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</si>
  <si>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</si>
  <si>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</si>
  <si>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</si>
  <si>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</si>
  <si>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</si>
  <si>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</si>
  <si>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</si>
  <si>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</si>
  <si>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</si>
  <si>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</si>
  <si>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</si>
  <si>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</si>
  <si>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</si>
  <si>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</si>
  <si>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</si>
  <si>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</si>
  <si>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</si>
  <si>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</si>
  <si>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</si>
  <si>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</si>
  <si>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</si>
  <si>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</si>
  <si>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</si>
  <si>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</si>
  <si>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</si>
  <si>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</si>
  <si>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</si>
  <si>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</si>
  <si>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</si>
  <si>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</si>
  <si>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</si>
  <si>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</si>
  <si>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</si>
  <si>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</si>
  <si>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</si>
  <si>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</si>
  <si>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</si>
  <si>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</si>
  <si>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</si>
  <si>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</si>
  <si>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</si>
  <si>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</si>
  <si>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</si>
  <si>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</si>
  <si>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</si>
  <si>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</si>
  <si>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</si>
  <si>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</si>
  <si>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</si>
  <si>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</si>
  <si>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</si>
  <si>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</si>
  <si>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</si>
  <si>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</si>
  <si>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</si>
  <si>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</si>
  <si>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</si>
  <si>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</si>
  <si>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</si>
  <si>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</si>
  <si>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</si>
  <si>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</si>
  <si>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</si>
  <si>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</si>
  <si>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</si>
  <si>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</si>
  <si>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</si>
  <si>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</si>
  <si>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</si>
  <si>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</si>
  <si>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</si>
  <si>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</si>
  <si>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</si>
  <si>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</si>
  <si>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</si>
  <si>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</si>
  <si>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</si>
  <si>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</si>
  <si>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</si>
  <si>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</si>
  <si>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</si>
  <si>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</si>
  <si>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</si>
  <si>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</si>
  <si>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</si>
  <si>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</si>
  <si>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</si>
  <si>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</si>
  <si>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</si>
  <si>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</si>
  <si>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</si>
  <si>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</si>
  <si>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</si>
  <si>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</si>
  <si>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</si>
  <si>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</si>
  <si>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</si>
  <si>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</si>
  <si>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</si>
  <si>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</si>
  <si>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</si>
  <si>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</si>
  <si>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</si>
  <si>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</si>
  <si>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</si>
  <si>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</si>
  <si>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</si>
  <si>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</si>
  <si>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</si>
  <si>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</si>
  <si>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</si>
  <si>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</si>
  <si>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</si>
  <si>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</si>
  <si>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</si>
  <si>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</si>
  <si>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</si>
  <si>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</si>
  <si>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</si>
  <si>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</si>
  <si>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</si>
  <si>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</si>
  <si>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</si>
  <si>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</si>
  <si>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</si>
  <si>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</si>
  <si>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</si>
  <si>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</si>
  <si>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</si>
  <si>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</si>
  <si>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</si>
  <si>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</si>
  <si>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</si>
  <si>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</si>
  <si>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</si>
  <si>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</si>
  <si>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</si>
  <si>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</si>
  <si>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</si>
  <si>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</si>
  <si>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</si>
  <si>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</si>
  <si>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</si>
  <si>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</si>
  <si>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</si>
  <si>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</si>
  <si>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</si>
  <si>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</si>
  <si>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</si>
  <si>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</si>
  <si>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</si>
  <si>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</si>
  <si>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</si>
  <si>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</si>
  <si>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</si>
  <si>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</si>
  <si>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</si>
  <si>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</si>
  <si>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</si>
  <si>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</si>
  <si>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</si>
  <si>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</si>
  <si>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</si>
  <si>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</si>
  <si>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</si>
  <si>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</si>
  <si>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</si>
  <si>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</si>
  <si>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</si>
  <si>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</si>
  <si>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</si>
  <si>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</si>
  <si>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</si>
  <si>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</si>
  <si>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</si>
  <si>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</si>
  <si>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</si>
  <si>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</si>
  <si>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</si>
  <si>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</si>
  <si>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</si>
  <si>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</si>
  <si>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</si>
  <si>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</si>
  <si>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</si>
  <si>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</si>
  <si>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</si>
  <si>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</si>
  <si>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</si>
  <si>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</si>
  <si>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</si>
  <si>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</si>
  <si>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</si>
  <si>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</si>
  <si>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</si>
  <si>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</si>
  <si>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</si>
  <si>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</si>
  <si>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</si>
  <si>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</si>
  <si>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</si>
  <si>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</si>
  <si>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</si>
  <si>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</si>
  <si>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</si>
  <si>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</si>
  <si>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</si>
  <si>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</si>
  <si>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</si>
  <si>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</si>
  <si>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</si>
  <si>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</si>
  <si>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</si>
  <si>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</si>
  <si>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</si>
  <si>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</si>
  <si>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</si>
  <si>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</si>
  <si>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</si>
  <si>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</si>
  <si>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</si>
  <si>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</si>
  <si>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</si>
  <si>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</si>
  <si>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</si>
  <si>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</si>
  <si>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</si>
  <si>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</si>
  <si>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</si>
  <si>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</si>
  <si>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</si>
  <si>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</si>
  <si>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</si>
  <si>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</si>
  <si>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</si>
  <si>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</si>
  <si>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</si>
  <si>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</si>
  <si>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</si>
  <si>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</si>
  <si>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</si>
  <si>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</si>
  <si>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</si>
  <si>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</si>
  <si>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</si>
  <si>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</si>
  <si>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</si>
  <si>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</si>
  <si>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</si>
  <si>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</si>
  <si>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</si>
  <si>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</si>
  <si>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</si>
  <si>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</si>
  <si>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</si>
  <si>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</si>
  <si>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</si>
  <si>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</si>
  <si>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</si>
  <si>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</si>
  <si>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</si>
  <si>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</si>
  <si>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</si>
  <si>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</si>
  <si>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</si>
  <si>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</si>
  <si>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</si>
  <si>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</si>
  <si>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</si>
  <si>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</si>
  <si>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</si>
  <si>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</si>
  <si>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</si>
  <si>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</si>
  <si>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</si>
  <si>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</si>
  <si>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</si>
  <si>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</si>
  <si>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</si>
  <si>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</si>
  <si>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</si>
  <si>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</si>
  <si>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</si>
  <si>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</si>
  <si>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</si>
  <si>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</si>
  <si>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</si>
  <si>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</si>
  <si>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</si>
  <si>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</si>
  <si>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</si>
  <si>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</si>
  <si>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</si>
  <si>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</si>
  <si>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</si>
  <si>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</si>
  <si>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</si>
  <si>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</si>
  <si>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</si>
  <si>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</si>
  <si>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</si>
  <si>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</si>
  <si>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</si>
  <si>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</si>
  <si>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</si>
  <si>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</si>
  <si>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</si>
  <si>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</si>
  <si>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</si>
  <si>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</si>
  <si>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</si>
  <si>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</si>
  <si>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</si>
  <si>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</si>
  <si>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</si>
  <si>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</si>
  <si>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</si>
  <si>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</si>
  <si>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</si>
  <si>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</si>
  <si>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</si>
  <si>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</si>
  <si>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</si>
  <si>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</si>
  <si>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</si>
  <si>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</si>
  <si>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</si>
  <si>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</si>
  <si>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</si>
  <si>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</si>
  <si>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</si>
  <si>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</si>
  <si>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</si>
  <si>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</si>
  <si>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</si>
  <si>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</si>
  <si>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</si>
  <si>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</si>
  <si>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</si>
  <si>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</si>
  <si>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</si>
  <si>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</si>
  <si>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</si>
  <si>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</si>
  <si>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</si>
  <si>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</si>
  <si>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</si>
  <si>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</si>
  <si>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</si>
  <si>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</si>
  <si>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</si>
  <si>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</si>
  <si>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</si>
  <si>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</si>
  <si>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</si>
  <si>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</si>
  <si>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</si>
  <si>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</si>
  <si>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</si>
  <si>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</si>
  <si>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</si>
  <si>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</si>
  <si>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</si>
  <si>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</si>
  <si>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</si>
  <si>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</si>
  <si>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</si>
  <si>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</si>
  <si>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</si>
  <si>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</si>
  <si>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</si>
  <si>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</si>
  <si>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</si>
  <si>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</si>
  <si>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</si>
  <si>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</si>
  <si>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</si>
  <si>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</si>
  <si>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</si>
  <si>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</si>
  <si>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</si>
  <si>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</si>
  <si>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</si>
  <si>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</si>
  <si>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</si>
  <si>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</si>
  <si>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</si>
  <si>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</si>
  <si>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</si>
  <si>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</si>
  <si>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</si>
  <si>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</si>
  <si>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</si>
  <si>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</si>
  <si>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</si>
  <si>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</si>
  <si>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</si>
  <si>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</si>
  <si>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</si>
  <si>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</si>
  <si>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</si>
  <si>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</si>
  <si>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</si>
  <si>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</si>
  <si>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</si>
  <si>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</si>
  <si>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</si>
  <si>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</si>
  <si>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</si>
  <si>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</si>
  <si>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</si>
  <si>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</si>
  <si>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</si>
  <si>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</si>
  <si>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</si>
  <si>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</si>
  <si>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</si>
  <si>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</si>
  <si>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</si>
  <si>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</si>
  <si>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</si>
  <si>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</si>
  <si>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</si>
  <si>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</si>
  <si>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</si>
  <si>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</si>
  <si>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</si>
  <si>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</si>
  <si>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</si>
  <si>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</si>
  <si>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</si>
  <si>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</si>
  <si>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</si>
  <si>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</si>
  <si>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</si>
  <si>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</si>
  <si>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</si>
  <si>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</si>
  <si>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</si>
  <si>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</si>
  <si>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</si>
  <si>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</si>
  <si>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</si>
  <si>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</si>
  <si>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</si>
  <si>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</si>
  <si>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</si>
  <si>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</si>
  <si>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</si>
  <si>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</si>
  <si>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</si>
  <si>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</si>
  <si>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</si>
  <si>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</si>
  <si>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</si>
  <si>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</si>
  <si>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</si>
  <si>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</si>
  <si>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</si>
  <si>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</si>
  <si>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</si>
  <si>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</si>
  <si>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</si>
  <si>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</si>
  <si>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</si>
  <si>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</si>
  <si>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</si>
  <si>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</si>
  <si>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</si>
  <si>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</si>
  <si>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</si>
  <si>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</si>
  <si>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</si>
  <si>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</si>
  <si>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</si>
  <si>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</si>
  <si>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</si>
  <si>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</si>
  <si>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</si>
  <si>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</si>
  <si>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</si>
  <si>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</si>
  <si>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</si>
  <si>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</si>
  <si>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</si>
  <si>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</si>
  <si>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</si>
  <si>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</si>
  <si>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</si>
  <si>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</si>
  <si>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</si>
  <si>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</si>
  <si>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</si>
  <si>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</si>
  <si>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</si>
  <si>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</si>
  <si>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</si>
  <si>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</si>
  <si>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</si>
  <si>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</si>
  <si>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</si>
  <si>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</si>
  <si>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</si>
  <si>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</si>
  <si>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</si>
  <si>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</si>
  <si>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</si>
  <si>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</si>
  <si>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</si>
  <si>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</si>
  <si>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</si>
  <si>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</si>
  <si>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</si>
  <si>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</si>
  <si>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</si>
  <si>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</si>
  <si>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</si>
  <si>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</si>
  <si>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</si>
  <si>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</si>
  <si>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</si>
  <si>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</si>
  <si>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</si>
  <si>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</si>
  <si>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</si>
  <si>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</si>
  <si>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</si>
  <si>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</si>
  <si>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</si>
  <si>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</si>
  <si>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</si>
  <si>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</si>
  <si>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</si>
  <si>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</si>
  <si>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</si>
  <si>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</si>
  <si>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</si>
  <si>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</si>
  <si>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</si>
  <si>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</si>
  <si>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</si>
  <si>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</si>
  <si>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</si>
  <si>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</si>
  <si>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</si>
  <si>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</si>
  <si>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</si>
  <si>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</si>
  <si>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</si>
  <si>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</si>
  <si>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</si>
  <si>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</si>
  <si>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</si>
  <si>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</si>
  <si>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</si>
  <si>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</si>
  <si>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</si>
  <si>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</si>
  <si>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</si>
  <si>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</si>
  <si>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</si>
  <si>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</si>
  <si>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</si>
  <si>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</si>
  <si>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</si>
  <si>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</si>
  <si>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</si>
  <si>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</si>
  <si>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</si>
  <si>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</si>
  <si>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</si>
  <si>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</si>
  <si>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</si>
  <si>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</si>
  <si>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</si>
  <si>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</si>
  <si>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</si>
  <si>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</si>
  <si>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</si>
  <si>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</si>
  <si>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</si>
  <si>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</si>
  <si>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</si>
  <si>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</si>
  <si>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</si>
  <si>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</si>
  <si>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</si>
  <si>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</si>
  <si>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</si>
  <si>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</si>
  <si>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</si>
  <si>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</si>
  <si>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</si>
  <si>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</si>
  <si>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</si>
  <si>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</si>
  <si>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</si>
  <si>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</si>
  <si>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</si>
  <si>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</si>
  <si>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</si>
  <si>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</si>
  <si>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</si>
  <si>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</si>
  <si>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</si>
  <si>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</si>
  <si>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</si>
  <si>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</si>
  <si>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</si>
  <si>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</si>
  <si>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</si>
  <si>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</si>
  <si>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</si>
  <si>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</si>
  <si>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</si>
  <si>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</si>
  <si>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</si>
  <si>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</si>
  <si>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</si>
  <si>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</si>
  <si>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</si>
  <si>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</si>
  <si>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</si>
  <si>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</si>
  <si>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</si>
  <si>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</si>
  <si>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</si>
  <si>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</si>
  <si>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</si>
  <si>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</si>
  <si>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</si>
  <si>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</si>
  <si>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</si>
  <si>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</si>
  <si>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</si>
  <si>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</si>
  <si>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</si>
  <si>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</si>
  <si>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</si>
  <si>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</si>
  <si>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</si>
  <si>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</si>
  <si>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</si>
  <si>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</si>
  <si>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</si>
  <si>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</si>
  <si>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</si>
  <si>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</si>
  <si>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</si>
  <si>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</si>
  <si>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</si>
  <si>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</si>
  <si>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</si>
  <si>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</si>
  <si>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</si>
  <si>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</si>
  <si>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</si>
  <si>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</si>
  <si>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</si>
  <si>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</si>
  <si>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</si>
  <si>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</si>
  <si>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</si>
  <si>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</si>
  <si>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</si>
  <si>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</si>
  <si>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</si>
  <si>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</si>
  <si>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</si>
  <si>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</si>
  <si>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</si>
  <si>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</si>
  <si>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</si>
  <si>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</si>
  <si>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</si>
  <si>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</si>
  <si>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</si>
  <si>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</si>
  <si>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</si>
  <si>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</si>
  <si>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</si>
  <si>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</si>
  <si>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</si>
  <si>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</si>
  <si>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</si>
  <si>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</si>
  <si>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</si>
  <si>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</si>
  <si>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</si>
  <si>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</si>
  <si>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</si>
  <si>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</si>
  <si>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</si>
  <si>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</si>
  <si>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</si>
  <si>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</si>
  <si>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</si>
  <si>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</si>
  <si>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</si>
  <si>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</si>
  <si>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</si>
  <si>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</si>
  <si>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</si>
  <si>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</si>
  <si>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</si>
  <si>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</si>
  <si>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</si>
  <si>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</si>
  <si>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</si>
  <si>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</si>
  <si>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</si>
  <si>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</si>
  <si>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</si>
  <si>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</si>
  <si>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</si>
  <si>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</si>
  <si>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</si>
  <si>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</si>
  <si>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</si>
  <si>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</si>
  <si>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</si>
  <si>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</si>
  <si>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</si>
  <si>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</si>
  <si>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</si>
  <si>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</si>
  <si>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</si>
  <si>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</si>
  <si>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</si>
  <si>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</si>
  <si>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</si>
  <si>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</si>
  <si>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</si>
  <si>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</si>
  <si>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</si>
  <si>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</si>
  <si>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</si>
  <si>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</si>
  <si>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</si>
  <si>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</si>
  <si>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</si>
  <si>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</si>
  <si>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</si>
  <si>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</si>
  <si>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</si>
  <si>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</si>
  <si>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</si>
  <si>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</si>
  <si>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</si>
  <si>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</si>
  <si>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</si>
  <si>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</si>
  <si>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</si>
  <si>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</si>
  <si>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</si>
  <si>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</si>
  <si>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</si>
  <si>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</si>
  <si>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</si>
  <si>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</si>
  <si>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</si>
  <si>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</si>
  <si>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</si>
  <si>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</si>
  <si>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</si>
  <si>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</si>
  <si>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</si>
  <si>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</si>
  <si>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</si>
  <si>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</si>
  <si>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</si>
  <si>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</si>
  <si>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</si>
  <si>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</si>
  <si>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</si>
  <si>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</si>
  <si>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</si>
  <si>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</si>
  <si>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</si>
  <si>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</si>
  <si>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</si>
  <si>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</si>
  <si>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</si>
  <si>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</si>
  <si>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</si>
  <si>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</si>
  <si>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</si>
  <si>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</si>
  <si>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</si>
  <si>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</si>
  <si>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</si>
  <si>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</si>
  <si>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</si>
  <si>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</si>
  <si>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</si>
  <si>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</si>
  <si>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</si>
  <si>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</si>
  <si>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</si>
  <si>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</si>
  <si>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</si>
  <si>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</si>
  <si>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</si>
  <si>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</si>
  <si>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</si>
  <si>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</si>
  <si>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</si>
  <si>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</si>
  <si>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</si>
  <si>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</si>
  <si>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</si>
  <si>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</si>
  <si>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</si>
  <si>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</si>
  <si>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</si>
  <si>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</si>
  <si>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</si>
  <si>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</si>
  <si>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</si>
  <si>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</si>
  <si>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</si>
  <si>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</si>
  <si>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</si>
  <si>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</si>
  <si>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</si>
  <si>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</si>
  <si>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</si>
  <si>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</si>
  <si>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</si>
  <si>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</si>
  <si>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</si>
  <si>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</si>
  <si>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</si>
  <si>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</si>
  <si>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</si>
  <si>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</si>
  <si>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</si>
  <si>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</si>
  <si>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</si>
  <si>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</si>
  <si>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</si>
  <si>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</si>
  <si>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</si>
  <si>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</si>
  <si>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</si>
  <si>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</si>
  <si>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</si>
  <si>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</si>
  <si>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</si>
  <si>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</si>
  <si>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</si>
  <si>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</si>
  <si>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</si>
  <si>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</si>
  <si>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</si>
  <si>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</si>
  <si>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</si>
  <si>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</si>
  <si>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</si>
  <si>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</si>
  <si>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</si>
  <si>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</si>
  <si>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</si>
  <si>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</si>
  <si>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</si>
  <si>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</si>
  <si>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</si>
  <si>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</si>
  <si>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</si>
  <si>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</si>
  <si>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</si>
  <si>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</si>
  <si>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</si>
  <si>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</si>
  <si>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</si>
  <si>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</si>
  <si>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</si>
  <si>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</si>
  <si>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</si>
  <si>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</si>
  <si>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</si>
  <si>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</si>
  <si>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</si>
  <si>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</si>
  <si>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</si>
  <si>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</si>
  <si>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</si>
  <si>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</si>
  <si>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</si>
  <si>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</si>
  <si>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</si>
  <si>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</si>
  <si>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</si>
  <si>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</si>
  <si>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</si>
  <si>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</si>
  <si>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</si>
  <si>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</si>
  <si>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</si>
  <si>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</si>
  <si>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</si>
  <si>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</si>
  <si>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</si>
  <si>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</si>
  <si>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</si>
  <si>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</si>
  <si>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</si>
  <si>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</si>
  <si>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</si>
  <si>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</si>
  <si>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</si>
  <si>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</si>
  <si>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</si>
  <si>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</si>
  <si>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</si>
  <si>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</si>
  <si>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</si>
  <si>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</si>
  <si>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</si>
  <si>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</si>
  <si>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</si>
  <si>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</si>
  <si>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</si>
  <si>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</si>
  <si>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</si>
  <si>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</si>
  <si>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</si>
  <si>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</si>
  <si>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</si>
  <si>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</si>
  <si>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</si>
  <si>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</si>
  <si>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</si>
  <si>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</si>
  <si>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</si>
  <si>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</si>
  <si>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</si>
  <si>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</si>
  <si>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</si>
  <si>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</si>
  <si>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</si>
  <si>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</si>
  <si>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</si>
  <si>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</si>
  <si>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</si>
  <si>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</si>
  <si>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</si>
  <si>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</si>
  <si>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</si>
  <si>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</si>
  <si>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</si>
  <si>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</si>
  <si>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</si>
  <si>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</si>
  <si>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</si>
  <si>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</si>
  <si>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</si>
  <si>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</si>
  <si>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</si>
  <si>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</si>
  <si>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</si>
  <si>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</si>
  <si>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</si>
  <si>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</si>
  <si>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</si>
  <si>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</si>
  <si>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</si>
  <si>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</si>
  <si>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</si>
  <si>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</si>
  <si>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</si>
  <si>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</si>
  <si>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</si>
  <si>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</si>
  <si>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</si>
  <si>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</si>
  <si>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</si>
  <si>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</si>
  <si>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</si>
  <si>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</si>
  <si>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</si>
  <si>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</si>
  <si>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</si>
  <si>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</si>
  <si>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</si>
  <si>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</si>
  <si>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</si>
  <si>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</si>
  <si>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</si>
  <si>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</si>
  <si>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</si>
  <si>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</si>
  <si>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</si>
  <si>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</si>
  <si>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</si>
  <si>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</si>
  <si>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</si>
  <si>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</si>
  <si>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</si>
  <si>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</si>
  <si>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</si>
  <si>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</si>
  <si>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</si>
  <si>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</si>
  <si>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</si>
  <si>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</si>
  <si>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</si>
  <si>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</si>
  <si>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</si>
  <si>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</si>
  <si>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</si>
  <si>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</si>
  <si>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</si>
  <si>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</si>
  <si>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</si>
  <si>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</si>
  <si>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</si>
  <si>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</si>
  <si>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</si>
  <si>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</si>
  <si>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</si>
  <si>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</si>
  <si>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</si>
  <si>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</si>
  <si>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</si>
  <si>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</si>
  <si>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</si>
  <si>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</si>
  <si>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</si>
  <si>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</si>
  <si>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</si>
  <si>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</si>
  <si>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</si>
  <si>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</si>
  <si>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</si>
  <si>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</si>
  <si>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</si>
  <si>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</si>
  <si>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</si>
  <si>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</si>
  <si>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</si>
  <si>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</si>
  <si>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</si>
  <si>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</si>
  <si>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</si>
  <si>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</si>
  <si>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</si>
  <si>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</si>
  <si>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</si>
  <si>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</si>
  <si>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</si>
  <si>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</si>
  <si>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</si>
  <si>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</si>
  <si>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</si>
  <si>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</si>
  <si>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</si>
  <si>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</si>
  <si>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</si>
  <si>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</si>
  <si>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</si>
  <si>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</si>
  <si>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</si>
  <si>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</si>
  <si>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</si>
  <si>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</si>
  <si>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</si>
  <si>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</si>
  <si>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</si>
  <si>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</si>
  <si>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</si>
  <si>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</si>
  <si>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</si>
  <si>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</si>
  <si>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</si>
  <si>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</si>
  <si>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</si>
  <si>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</si>
  <si>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</si>
  <si>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</si>
  <si>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</si>
  <si>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</si>
  <si>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</si>
  <si>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</si>
  <si>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</si>
  <si>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</si>
  <si>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</si>
  <si>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</si>
  <si>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</si>
  <si>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</si>
  <si>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</si>
  <si>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</si>
  <si>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</si>
  <si>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</si>
  <si>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</si>
  <si>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</si>
  <si>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</si>
  <si>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</si>
  <si>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</si>
  <si>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</si>
  <si>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</si>
  <si>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</si>
  <si>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</si>
  <si>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</si>
  <si>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</si>
  <si>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</si>
  <si>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</si>
  <si>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</si>
  <si>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</si>
  <si>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</si>
  <si>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</si>
  <si>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</si>
  <si>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</si>
  <si>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</si>
  <si>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</si>
  <si>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</si>
  <si>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</si>
  <si>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</si>
  <si>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</si>
  <si>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</si>
  <si>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</si>
  <si>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</si>
  <si>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</si>
  <si>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</si>
  <si>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</si>
  <si>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</si>
  <si>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</si>
  <si>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</si>
  <si>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</si>
  <si>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</si>
  <si>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</si>
  <si>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</si>
  <si>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</si>
  <si>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</si>
  <si>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</si>
  <si>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</si>
  <si>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</si>
  <si>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</si>
  <si>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</si>
  <si>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</si>
  <si>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</si>
  <si>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</si>
  <si>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</si>
  <si>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</si>
  <si>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</si>
  <si>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</si>
  <si>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</si>
  <si>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</si>
  <si>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</si>
  <si>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</si>
  <si>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</si>
  <si>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</si>
  <si>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</si>
  <si>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</si>
  <si>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</si>
  <si>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</si>
  <si>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</si>
  <si>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</si>
  <si>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</si>
  <si>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</si>
  <si>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</si>
  <si>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</si>
  <si>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</si>
  <si>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</si>
  <si>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</si>
  <si>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</si>
  <si>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</si>
  <si>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</si>
  <si>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</si>
  <si>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</si>
  <si>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</si>
  <si>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</si>
  <si>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</si>
  <si>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</si>
  <si>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</si>
  <si>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</si>
  <si>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</si>
  <si>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</si>
  <si>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</si>
  <si>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</si>
  <si>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</si>
  <si>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</si>
  <si>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</si>
  <si>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</si>
  <si>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</si>
  <si>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</si>
  <si>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</si>
  <si>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</si>
  <si>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</si>
  <si>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</si>
  <si>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</si>
  <si>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</si>
  <si>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</si>
  <si>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</si>
  <si>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</si>
  <si>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</si>
  <si>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</si>
  <si>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</si>
  <si>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</si>
  <si>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</si>
  <si>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</si>
  <si>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</si>
  <si>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</si>
  <si>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</si>
  <si>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</si>
  <si>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</si>
  <si>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</si>
  <si>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</si>
  <si>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</si>
  <si>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</si>
  <si>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</si>
  <si>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</si>
  <si>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</si>
  <si>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</si>
  <si>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</si>
  <si>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</si>
  <si>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</si>
  <si>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</si>
  <si>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</si>
  <si>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</si>
  <si>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</si>
  <si>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</si>
  <si>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</si>
  <si>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</si>
  <si>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</si>
  <si>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</si>
  <si>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</si>
  <si>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</si>
  <si>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</si>
  <si>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</si>
  <si>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</si>
  <si>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</si>
  <si>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</si>
  <si>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</si>
  <si>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</si>
  <si>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</si>
  <si>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</si>
  <si>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</si>
  <si>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</si>
  <si>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</si>
  <si>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</si>
  <si>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</si>
  <si>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</si>
  <si>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</si>
  <si>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</si>
  <si>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</si>
  <si>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</si>
  <si>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</si>
  <si>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</si>
  <si>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</si>
  <si>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</si>
  <si>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</si>
  <si>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</si>
  <si>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</si>
  <si>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</si>
  <si>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</si>
  <si>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</si>
  <si>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</si>
  <si>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</si>
  <si>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</si>
  <si>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</si>
  <si>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</si>
  <si>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</si>
  <si>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</si>
  <si>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</si>
  <si>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</si>
  <si>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</si>
  <si>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</si>
  <si>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</si>
  <si>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</si>
  <si>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</si>
  <si>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</si>
  <si>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</si>
  <si>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</si>
  <si>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</si>
  <si>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</si>
  <si>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</si>
  <si>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</si>
  <si>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</si>
  <si>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</si>
  <si>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</si>
  <si>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</si>
  <si>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</si>
  <si>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</si>
  <si>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</si>
  <si>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</si>
  <si>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</si>
  <si>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</si>
  <si>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</si>
  <si>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</si>
  <si>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</si>
  <si>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</si>
  <si>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</si>
  <si>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</si>
  <si>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</si>
  <si>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</si>
  <si>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</si>
  <si>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</si>
  <si>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</si>
  <si>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</si>
  <si>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</si>
  <si>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</si>
  <si>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</si>
  <si>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</si>
  <si>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</si>
  <si>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</si>
  <si>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</si>
  <si>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</si>
  <si>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</si>
  <si>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</si>
  <si>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</si>
  <si>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</si>
  <si>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</si>
  <si>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</si>
  <si>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</si>
  <si>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</si>
  <si>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</si>
  <si>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</si>
  <si>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</si>
  <si>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</si>
  <si>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</si>
  <si>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</si>
  <si>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</si>
  <si>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</si>
  <si>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</si>
  <si>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</si>
  <si>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</si>
  <si>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</si>
  <si>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</si>
  <si>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</si>
  <si>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</si>
  <si>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</si>
  <si>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</si>
  <si>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</si>
  <si>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</si>
  <si>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</si>
  <si>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</si>
  <si>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</si>
  <si>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</si>
  <si>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</si>
  <si>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</si>
  <si>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</si>
  <si>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</si>
  <si>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</si>
  <si>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</si>
  <si>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</si>
  <si>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</si>
  <si>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</si>
  <si>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</si>
  <si>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</si>
  <si>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</si>
  <si>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</si>
  <si>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</si>
  <si>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</si>
  <si>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</si>
  <si>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</si>
  <si>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</si>
  <si>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</si>
  <si>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</si>
  <si>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</si>
  <si>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</si>
  <si>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</si>
  <si>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</si>
  <si>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</si>
  <si>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</si>
  <si>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</si>
  <si>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</si>
  <si>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</si>
  <si>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</si>
  <si>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</si>
  <si>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</si>
  <si>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</si>
  <si>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</si>
  <si>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</si>
  <si>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</si>
  <si>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</si>
  <si>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</si>
  <si>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</si>
  <si>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</si>
  <si>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</si>
  <si>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</si>
  <si>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</si>
  <si>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</si>
  <si>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</si>
  <si>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</si>
  <si>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</si>
  <si>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</si>
  <si>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</si>
  <si>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</si>
  <si>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</si>
  <si>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</si>
  <si>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</si>
  <si>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</si>
  <si>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</si>
  <si>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</si>
  <si>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</si>
  <si>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</si>
  <si>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</si>
  <si>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</si>
  <si>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</si>
  <si>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</si>
  <si>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</si>
  <si>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</si>
  <si>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</si>
  <si>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</si>
  <si>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</si>
  <si>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</si>
  <si>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</si>
  <si>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</si>
  <si>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</si>
  <si>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</si>
  <si>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</si>
  <si>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</si>
  <si>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</si>
  <si>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</si>
  <si>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</si>
  <si>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</si>
  <si>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</si>
  <si>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</si>
  <si>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</si>
  <si>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</si>
  <si>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</si>
  <si>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</si>
  <si>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</si>
  <si>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</si>
  <si>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</si>
  <si>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</si>
  <si>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</si>
  <si>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</si>
  <si>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</si>
  <si>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</si>
  <si>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</si>
  <si>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</si>
  <si>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</si>
  <si>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</si>
  <si>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</si>
  <si>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</si>
  <si>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</si>
  <si>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</si>
  <si>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</si>
  <si>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</si>
  <si>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</si>
  <si>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</si>
  <si>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</si>
  <si>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</si>
  <si>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</si>
  <si>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</si>
  <si>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</si>
  <si>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</si>
  <si>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</si>
  <si>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</si>
  <si>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</si>
  <si>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</si>
  <si>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</si>
  <si>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</si>
  <si>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</si>
  <si>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</si>
  <si>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</si>
  <si>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</si>
  <si>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</si>
  <si>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</si>
  <si>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</si>
  <si>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</si>
  <si>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</si>
  <si>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</si>
  <si>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</si>
  <si>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</si>
  <si>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</si>
  <si>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</si>
  <si>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</si>
  <si>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</si>
  <si>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</si>
  <si>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</si>
  <si>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</si>
  <si>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</si>
  <si>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</si>
  <si>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</si>
  <si>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</si>
  <si>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</si>
  <si>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</si>
  <si>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</si>
  <si>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</si>
  <si>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</si>
  <si>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</si>
  <si>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</si>
  <si>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</si>
  <si>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</si>
  <si>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</si>
  <si>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</si>
  <si>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</si>
  <si>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</si>
  <si>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</si>
  <si>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</si>
  <si>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</si>
  <si>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</si>
  <si>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</si>
  <si>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</si>
  <si>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</si>
  <si>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</si>
  <si>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</si>
  <si>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</si>
  <si>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</si>
  <si>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</si>
  <si>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</si>
  <si>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</si>
  <si>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</si>
  <si>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</si>
  <si>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</si>
  <si>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</si>
  <si>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</si>
  <si>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</si>
  <si>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</si>
  <si>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</si>
  <si>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</si>
  <si>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</si>
  <si>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</si>
  <si>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</si>
  <si>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</si>
  <si>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</si>
  <si>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</si>
  <si>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</si>
  <si>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</si>
  <si>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</si>
  <si>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</si>
  <si>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</si>
  <si>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</si>
  <si>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</si>
  <si>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</si>
  <si>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</si>
  <si>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</si>
  <si>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</si>
  <si>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</si>
  <si>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</si>
  <si>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</si>
  <si>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</si>
  <si>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</si>
  <si>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</si>
  <si>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</si>
  <si>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</si>
  <si>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</si>
  <si>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</si>
  <si>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</si>
  <si>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</si>
  <si>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</si>
  <si>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</si>
  <si>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</si>
  <si>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</si>
  <si>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</si>
  <si>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</si>
  <si>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</si>
  <si>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</si>
  <si>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</si>
  <si>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</si>
  <si>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</si>
  <si>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</si>
  <si>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</si>
  <si>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</si>
  <si>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</si>
  <si>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</si>
  <si>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</si>
  <si>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</si>
  <si>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</si>
  <si>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</si>
  <si>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</si>
  <si>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</si>
  <si>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</si>
  <si>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</si>
  <si>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</si>
  <si>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</si>
  <si>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</si>
  <si>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</si>
  <si>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</si>
  <si>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</si>
  <si>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</si>
  <si>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</si>
  <si>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</si>
  <si>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</si>
  <si>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</si>
  <si>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</si>
  <si>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</si>
  <si>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</si>
  <si>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</si>
  <si>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</si>
  <si>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</si>
  <si>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</si>
  <si>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</si>
  <si>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</si>
  <si>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</si>
  <si>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</si>
  <si>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</si>
  <si>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</si>
  <si>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</si>
  <si>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</si>
  <si>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</si>
  <si>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</si>
  <si>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</si>
  <si>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</si>
  <si>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</si>
  <si>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</si>
  <si>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</si>
  <si>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</si>
  <si>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</si>
  <si>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</si>
  <si>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</si>
  <si>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</si>
  <si>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</si>
  <si>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</si>
  <si>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</si>
  <si>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</si>
  <si>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</si>
  <si>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</si>
  <si>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</si>
  <si>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</si>
  <si>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</si>
  <si>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</si>
  <si>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</si>
  <si>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</si>
  <si>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</si>
  <si>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</si>
  <si>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</si>
  <si>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</si>
  <si>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</si>
  <si>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</si>
  <si>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</si>
  <si>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</si>
  <si>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</si>
  <si>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</si>
  <si>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</si>
  <si>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</si>
  <si>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</si>
  <si>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</si>
  <si>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</si>
  <si>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</si>
  <si>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</si>
  <si>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</si>
  <si>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</si>
  <si>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</si>
  <si>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</si>
  <si>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</si>
  <si>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</si>
  <si>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</si>
  <si>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</si>
  <si>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</si>
  <si>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</si>
  <si>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</si>
  <si>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</si>
  <si>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</si>
  <si>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</si>
  <si>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</si>
  <si>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</si>
  <si>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</si>
  <si>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</si>
  <si>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</si>
  <si>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</si>
  <si>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</si>
  <si>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</si>
  <si>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</si>
  <si>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</si>
  <si>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</si>
  <si>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</si>
  <si>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</si>
  <si>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</si>
  <si>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</si>
  <si>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</si>
  <si>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</si>
  <si>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</si>
  <si>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</si>
  <si>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</si>
  <si>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</si>
  <si>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</si>
  <si>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</si>
  <si>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</si>
  <si>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</si>
  <si>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</si>
  <si>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</si>
  <si>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</si>
  <si>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</si>
  <si>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</si>
  <si>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</si>
  <si>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</si>
  <si>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</si>
  <si>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</si>
  <si>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</si>
  <si>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</si>
  <si>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</si>
  <si>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</si>
  <si>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</si>
  <si>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</si>
  <si>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</si>
  <si>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</si>
  <si>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</si>
  <si>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</si>
  <si>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</si>
  <si>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</si>
  <si>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</si>
  <si>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</si>
  <si>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</si>
  <si>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</si>
  <si>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</si>
  <si>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</si>
  <si>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</si>
  <si>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</si>
  <si>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</si>
  <si>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</si>
  <si>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</si>
  <si>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</si>
  <si>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</si>
  <si>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</si>
  <si>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</si>
  <si>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</si>
  <si>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</si>
  <si>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</si>
  <si>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</si>
  <si>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</si>
  <si>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</si>
  <si>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</si>
  <si>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</si>
  <si>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</si>
  <si>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</si>
  <si>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</si>
  <si>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</si>
  <si>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</si>
  <si>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</si>
  <si>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</si>
  <si>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</si>
  <si>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</si>
  <si>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</si>
  <si>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</si>
  <si>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</si>
  <si>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</si>
  <si>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</si>
  <si>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</si>
  <si>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</si>
  <si>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</si>
  <si>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</si>
  <si>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</si>
  <si>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</si>
  <si>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</si>
  <si>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</si>
  <si>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</si>
  <si>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</si>
  <si>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</si>
  <si>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</si>
  <si>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</si>
  <si>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</si>
  <si>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</si>
  <si>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</si>
  <si>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</si>
  <si>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</si>
  <si>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</si>
  <si>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</si>
  <si>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</si>
  <si>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</si>
  <si>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</si>
  <si>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</si>
  <si>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</si>
  <si>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</si>
  <si>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</si>
  <si>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</si>
  <si>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</si>
  <si>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</si>
  <si>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</si>
  <si>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</si>
  <si>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</si>
  <si>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</si>
  <si>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</si>
  <si>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</si>
  <si>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</si>
  <si>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</si>
  <si>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</si>
  <si>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</si>
  <si>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</si>
  <si>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</si>
  <si>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</si>
  <si>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</si>
  <si>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</si>
  <si>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</si>
  <si>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</si>
  <si>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</si>
  <si>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</si>
  <si>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</si>
  <si>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</si>
  <si>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</si>
  <si>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</si>
  <si>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</si>
  <si>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</si>
  <si>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</si>
  <si>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</si>
  <si>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</si>
  <si>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</si>
  <si>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</si>
  <si>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</si>
  <si>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</si>
  <si>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</si>
  <si>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</si>
  <si>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</si>
  <si>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</si>
  <si>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</si>
  <si>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</si>
  <si>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</si>
  <si>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</si>
  <si>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</si>
  <si>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</si>
  <si>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</si>
  <si>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</si>
  <si>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</si>
  <si>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</si>
  <si>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</si>
  <si>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</si>
  <si>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</si>
  <si>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</si>
  <si>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</si>
  <si>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</si>
  <si>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</si>
  <si>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</si>
  <si>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</si>
  <si>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</si>
  <si>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</si>
  <si>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</si>
  <si>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</si>
  <si>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</si>
  <si>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</si>
  <si>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</si>
  <si>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</si>
  <si>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</si>
  <si>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</si>
  <si>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</si>
  <si>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</si>
  <si>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</si>
  <si>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</si>
  <si>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</si>
  <si>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</si>
  <si>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</si>
  <si>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</si>
  <si>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</si>
  <si>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</si>
  <si>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</si>
  <si>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</si>
  <si>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</si>
  <si>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</si>
  <si>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</si>
  <si>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</si>
  <si>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</si>
  <si>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</si>
  <si>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</si>
  <si>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</si>
  <si>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</si>
  <si>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</si>
  <si>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</si>
  <si>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</si>
  <si>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</si>
  <si>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</si>
  <si>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</si>
  <si>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</si>
  <si>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</si>
  <si>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</si>
  <si>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</si>
  <si>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</si>
  <si>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</si>
  <si>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</si>
  <si>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</si>
  <si>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</si>
  <si>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</si>
  <si>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</si>
  <si>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</si>
  <si>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</si>
  <si>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</si>
  <si>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</si>
  <si>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</si>
  <si>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</si>
  <si>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</si>
  <si>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</si>
  <si>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</si>
  <si>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</si>
  <si>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</si>
  <si>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</si>
  <si>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</si>
  <si>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</si>
  <si>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</si>
  <si>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</si>
  <si>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</si>
  <si>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</si>
  <si>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</si>
  <si>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</si>
  <si>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</si>
  <si>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</si>
  <si>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</si>
  <si>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</si>
  <si>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</si>
  <si>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</si>
  <si>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</si>
  <si>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</si>
  <si>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</si>
  <si>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</si>
  <si>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</si>
  <si>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</si>
  <si>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</si>
  <si>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</si>
  <si>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</si>
  <si>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</si>
  <si>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</si>
  <si>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</si>
  <si>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</si>
  <si>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</si>
  <si>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</si>
  <si>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</si>
  <si>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</si>
  <si>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</si>
  <si>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</si>
  <si>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</si>
  <si>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</si>
  <si>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</si>
  <si>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</si>
  <si>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</si>
  <si>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</si>
  <si>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</si>
  <si>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</si>
  <si>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</si>
  <si>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</si>
  <si>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</si>
  <si>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</si>
  <si>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</si>
  <si>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</si>
  <si>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</si>
  <si>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</si>
  <si>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</si>
  <si>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</si>
  <si>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</si>
  <si>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</si>
  <si>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</si>
  <si>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</si>
  <si>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</si>
  <si>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</si>
  <si>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</si>
  <si>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</si>
  <si>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</si>
  <si>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</si>
  <si>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</si>
  <si>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</si>
  <si>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</si>
  <si>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</si>
  <si>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</si>
  <si>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</si>
  <si>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</si>
  <si>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</si>
  <si>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</si>
  <si>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</si>
  <si>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</si>
  <si>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</si>
  <si>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</si>
  <si>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</si>
  <si>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</si>
  <si>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</si>
  <si>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</si>
  <si>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</si>
  <si>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</si>
  <si>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</si>
  <si>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</si>
  <si>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</si>
  <si>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</si>
  <si>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</si>
  <si>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</si>
  <si>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</si>
  <si>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</si>
  <si>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</si>
  <si>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</si>
  <si>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</si>
  <si>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</si>
  <si>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</si>
  <si>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</si>
  <si>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</si>
  <si>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</si>
  <si>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</si>
  <si>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</si>
  <si>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</si>
  <si>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</si>
  <si>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</si>
  <si>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</si>
  <si>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</si>
  <si>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</si>
  <si>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</si>
  <si>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</si>
  <si>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</si>
  <si>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</si>
  <si>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</si>
  <si>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</si>
  <si>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</si>
  <si>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</si>
  <si>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</si>
  <si>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</si>
  <si>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</si>
  <si>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</si>
  <si>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</si>
  <si>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</si>
  <si>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</si>
  <si>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</si>
  <si>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</si>
  <si>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</si>
  <si>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</si>
  <si>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</si>
  <si>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</si>
  <si>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</si>
  <si>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</si>
  <si>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</si>
  <si>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</si>
  <si>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</si>
  <si>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</si>
  <si>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</si>
  <si>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</si>
  <si>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</si>
  <si>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</si>
  <si>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</si>
  <si>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</si>
  <si>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</si>
  <si>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</si>
  <si>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</si>
  <si>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</si>
  <si>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</si>
  <si>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</si>
  <si>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</si>
  <si>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</si>
  <si>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</si>
  <si>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</si>
  <si>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</si>
  <si>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</si>
  <si>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</si>
  <si>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</si>
  <si>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</si>
  <si>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</si>
  <si>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</si>
  <si>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</si>
  <si>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</si>
  <si>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</si>
  <si>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</si>
  <si>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</si>
  <si>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</si>
  <si>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</si>
  <si>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</si>
  <si>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</si>
  <si>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</si>
  <si>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</si>
  <si>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</si>
  <si>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</si>
  <si>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</si>
  <si>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</si>
  <si>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</si>
  <si>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</si>
  <si>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</si>
  <si>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</si>
  <si>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</si>
  <si>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</si>
  <si>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</si>
  <si>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</si>
  <si>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</si>
  <si>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</si>
  <si>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</si>
  <si>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</si>
  <si>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</si>
  <si>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</si>
  <si>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</si>
  <si>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</si>
  <si>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</si>
  <si>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</si>
  <si>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</si>
  <si>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</si>
  <si>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</si>
  <si>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</si>
  <si>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</si>
  <si>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</si>
  <si>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</si>
  <si>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</si>
  <si>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</si>
  <si>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</si>
  <si>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</si>
  <si>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</si>
  <si>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</si>
  <si>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</si>
  <si>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</si>
  <si>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</si>
  <si>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</si>
  <si>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</si>
  <si>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</si>
  <si>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</si>
  <si>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</si>
  <si>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</si>
  <si>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</si>
  <si>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</si>
  <si>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</si>
  <si>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</si>
  <si>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</si>
  <si>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</si>
  <si>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</si>
  <si>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</si>
  <si>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</si>
  <si>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</si>
  <si>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</si>
  <si>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</si>
  <si>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</si>
  <si>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</si>
  <si>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</si>
  <si>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</si>
  <si>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</si>
  <si>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</si>
  <si>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</si>
  <si>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</si>
  <si>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</si>
  <si>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</si>
  <si>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</si>
  <si>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</si>
  <si>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</si>
  <si>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</si>
  <si>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</si>
  <si>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</si>
  <si>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</si>
  <si>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</si>
  <si>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</si>
  <si>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</si>
  <si>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</si>
  <si>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</si>
  <si>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</si>
  <si>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</si>
  <si>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</si>
  <si>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</si>
  <si>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</si>
  <si>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</si>
  <si>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</si>
  <si>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</si>
  <si>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</si>
  <si>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</si>
  <si>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</si>
  <si>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</si>
  <si>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</si>
  <si>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</si>
  <si>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</si>
  <si>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</si>
  <si>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</si>
  <si>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</si>
  <si>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</si>
  <si>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</si>
  <si>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</si>
  <si>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</si>
  <si>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</si>
  <si>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</si>
  <si>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</si>
  <si>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</si>
  <si>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</si>
  <si>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</si>
  <si>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</si>
  <si>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</si>
  <si>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</si>
  <si>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</si>
  <si>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</si>
  <si>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</si>
  <si>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</si>
  <si>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</si>
  <si>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</si>
  <si>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</si>
  <si>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</si>
  <si>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</si>
  <si>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</si>
  <si>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</si>
  <si>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</si>
  <si>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</si>
  <si>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</si>
  <si>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</si>
  <si>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</si>
  <si>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</si>
  <si>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</si>
  <si>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</si>
  <si>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</si>
  <si>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</si>
  <si>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</si>
  <si>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</si>
  <si>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</si>
  <si>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</si>
  <si>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</si>
  <si>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</si>
  <si>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</si>
  <si>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</si>
  <si>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</si>
  <si>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</si>
  <si>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</si>
  <si>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</si>
  <si>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</si>
  <si>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</si>
  <si>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</si>
  <si>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</si>
  <si>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</si>
  <si>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</si>
  <si>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</si>
  <si>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</si>
  <si>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</si>
  <si>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</si>
  <si>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</si>
  <si>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</si>
  <si>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</si>
  <si>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</si>
  <si>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</si>
  <si>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</si>
  <si>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</si>
  <si>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</si>
  <si>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</si>
  <si>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</si>
  <si>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</si>
  <si>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</si>
  <si>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</si>
  <si>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</si>
  <si>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</si>
  <si>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</si>
  <si>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</si>
  <si>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</si>
  <si>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</si>
  <si>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</si>
  <si>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</si>
  <si>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</si>
  <si>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</si>
  <si>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</si>
  <si>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</si>
  <si>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</si>
  <si>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</si>
  <si>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</si>
  <si>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</si>
  <si>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</si>
  <si>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</si>
  <si>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</si>
  <si>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</si>
  <si>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</si>
  <si>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</si>
  <si>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</si>
  <si>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</si>
  <si>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</si>
  <si>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</si>
  <si>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</si>
  <si>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</si>
  <si>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</si>
  <si>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</si>
  <si>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</si>
  <si>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</si>
  <si>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</si>
  <si>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</si>
  <si>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</si>
  <si>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</si>
  <si>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</si>
  <si>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</si>
  <si>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</si>
  <si>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</si>
  <si>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</si>
  <si>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</si>
  <si>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</si>
  <si>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</si>
  <si>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</si>
  <si>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</si>
  <si>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</si>
  <si>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</si>
  <si>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</si>
  <si>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</si>
  <si>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</si>
  <si>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</si>
  <si>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</si>
  <si>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</si>
  <si>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</si>
  <si>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</si>
  <si>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</si>
  <si>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</si>
  <si>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</si>
  <si>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</si>
  <si>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</si>
  <si>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</si>
  <si>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</si>
  <si>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</si>
  <si>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</si>
  <si>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</si>
  <si>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</si>
  <si>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</si>
  <si>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</si>
  <si>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</si>
  <si>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</si>
  <si>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</si>
  <si>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</si>
  <si>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</si>
  <si>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</si>
  <si>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</si>
  <si>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</si>
  <si>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</si>
  <si>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</si>
  <si>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</si>
  <si>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</si>
  <si>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</si>
  <si>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</si>
  <si>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</si>
  <si>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</si>
  <si>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</si>
  <si>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</si>
  <si>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</si>
  <si>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</si>
  <si>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</si>
  <si>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</si>
  <si>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</si>
  <si>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</si>
  <si>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</si>
  <si>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</si>
  <si>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</si>
  <si>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</si>
  <si>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</si>
  <si>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</si>
  <si>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</si>
  <si>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</si>
  <si>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</si>
  <si>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</si>
  <si>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</si>
  <si>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</si>
  <si>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</si>
  <si>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</si>
  <si>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</si>
  <si>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</si>
  <si>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</si>
  <si>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</si>
  <si>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</si>
  <si>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</si>
  <si>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</si>
  <si>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</si>
  <si>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</si>
  <si>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</si>
  <si>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</si>
  <si>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</si>
  <si>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</si>
  <si>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</si>
  <si>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</si>
  <si>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</si>
  <si>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</si>
  <si>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</si>
  <si>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</si>
  <si>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</si>
  <si>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</si>
  <si>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</si>
  <si>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</si>
  <si>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</si>
  <si>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</si>
  <si>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</si>
  <si>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</si>
  <si>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</si>
  <si>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</si>
  <si>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</si>
  <si>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</si>
  <si>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</si>
  <si>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</si>
  <si>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</si>
  <si>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</si>
  <si>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</si>
  <si>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</si>
  <si>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</si>
  <si>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</si>
  <si>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</si>
  <si>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</si>
  <si>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</si>
  <si>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</si>
  <si>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</si>
  <si>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</si>
  <si>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</si>
  <si>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</si>
  <si>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</si>
  <si>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</si>
  <si>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</si>
  <si>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</si>
  <si>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</si>
  <si>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</si>
  <si>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</si>
  <si>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</si>
  <si>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</si>
  <si>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</si>
  <si>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</si>
  <si>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</si>
  <si>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</si>
  <si>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</si>
  <si>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</si>
  <si>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</si>
  <si>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</si>
  <si>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</si>
  <si>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</si>
  <si>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</si>
  <si>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</si>
  <si>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</si>
  <si>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</si>
  <si>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</si>
  <si>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</si>
  <si>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</si>
  <si>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</si>
  <si>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</si>
  <si>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</si>
  <si>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</si>
  <si>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</si>
  <si>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</si>
  <si>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</si>
  <si>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</si>
  <si>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</si>
  <si>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</si>
  <si>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</si>
  <si>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</si>
  <si>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</si>
  <si>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</si>
  <si>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</si>
  <si>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</si>
  <si>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</si>
  <si>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</si>
  <si>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</si>
  <si>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</si>
  <si>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</si>
  <si>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</si>
  <si>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</si>
  <si>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</si>
  <si>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</si>
  <si>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</si>
  <si>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</si>
  <si>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</si>
  <si>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</si>
  <si>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</si>
  <si>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</si>
  <si>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</si>
  <si>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</si>
  <si>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</si>
  <si>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</si>
  <si>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</si>
  <si>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</si>
  <si>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</si>
  <si>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</si>
  <si>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</si>
  <si>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</si>
  <si>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</si>
  <si>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</si>
  <si>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</si>
  <si>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</si>
  <si>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</si>
  <si>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</si>
  <si>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</si>
  <si>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</si>
  <si>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</si>
  <si>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</si>
  <si>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</si>
  <si>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</si>
  <si>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</si>
  <si>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</si>
  <si>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</si>
  <si>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</si>
  <si>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</si>
  <si>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</si>
  <si>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</si>
  <si>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</si>
  <si>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</si>
  <si>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</si>
  <si>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</si>
  <si>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</si>
  <si>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</si>
  <si>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</si>
  <si>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</si>
  <si>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</si>
  <si>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</si>
  <si>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</si>
  <si>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</si>
  <si>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</si>
  <si>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</si>
  <si>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</si>
  <si>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</si>
  <si>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</si>
  <si>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</si>
  <si>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</si>
  <si>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</si>
  <si>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</si>
  <si>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</si>
  <si>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</si>
  <si>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</si>
  <si>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</si>
  <si>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</si>
  <si>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</si>
  <si>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</si>
  <si>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</si>
  <si>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</si>
  <si>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</si>
  <si>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</si>
  <si>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</si>
  <si>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</si>
  <si>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</si>
  <si>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</si>
  <si>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</si>
  <si>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</si>
  <si>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</si>
  <si>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</si>
  <si>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</si>
  <si>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</si>
  <si>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</si>
  <si>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</si>
  <si>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</si>
  <si>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</si>
  <si>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</si>
  <si>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</si>
  <si>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</si>
  <si>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</si>
  <si>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</si>
  <si>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</si>
  <si>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</si>
  <si>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</si>
  <si>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</si>
  <si>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</si>
  <si>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</si>
  <si>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</si>
  <si>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</si>
  <si>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</si>
  <si>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</si>
  <si>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</si>
  <si>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</si>
  <si>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</si>
  <si>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</si>
  <si>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</si>
  <si>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</si>
  <si>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</si>
  <si>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</si>
  <si>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</si>
  <si>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</si>
  <si>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</si>
  <si>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</si>
  <si>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</si>
  <si>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</si>
  <si>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</si>
  <si>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</si>
  <si>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</si>
  <si>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</si>
  <si>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</si>
  <si>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</si>
  <si>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</si>
  <si>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</si>
  <si>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</si>
  <si>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</si>
  <si>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</si>
  <si>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</si>
  <si>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</si>
  <si>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</si>
  <si>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</si>
  <si>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</si>
  <si>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</si>
  <si>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</si>
  <si>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</si>
  <si>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</si>
  <si>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</si>
  <si>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</si>
  <si>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</si>
  <si>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</si>
  <si>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</si>
  <si>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</si>
  <si>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</si>
  <si>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</si>
  <si>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</si>
  <si>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</si>
  <si>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</si>
  <si>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</si>
  <si>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</si>
  <si>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</si>
  <si>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</si>
  <si>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</si>
  <si>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</si>
  <si>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</si>
  <si>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</si>
  <si>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</si>
  <si>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</si>
  <si>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</si>
  <si>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</si>
  <si>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</si>
  <si>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</si>
  <si>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</si>
  <si>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</si>
  <si>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</si>
  <si>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</si>
  <si>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</si>
  <si>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</si>
  <si>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</si>
  <si>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</si>
  <si>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</si>
  <si>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</si>
  <si>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</si>
  <si>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</si>
  <si>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</si>
  <si>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</si>
  <si>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</si>
  <si>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</si>
  <si>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</si>
  <si>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</si>
  <si>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</si>
  <si>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</si>
  <si>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</si>
  <si>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</si>
  <si>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</si>
  <si>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</si>
  <si>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</si>
  <si>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</si>
  <si>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</si>
  <si>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</si>
  <si>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</si>
  <si>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</si>
  <si>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</si>
  <si>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</si>
  <si>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</si>
  <si>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</si>
  <si>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</si>
  <si>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</si>
  <si>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</si>
  <si>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</si>
  <si>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</si>
  <si>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</si>
  <si>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</si>
  <si>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</si>
  <si>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</si>
  <si>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</si>
  <si>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</si>
  <si>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</si>
  <si>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</si>
  <si>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</si>
  <si>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</si>
  <si>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</si>
  <si>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</si>
  <si>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</si>
  <si>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</si>
  <si>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</si>
  <si>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</si>
  <si>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</si>
  <si>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</si>
  <si>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</si>
  <si>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</si>
  <si>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</si>
  <si>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</si>
  <si>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</si>
  <si>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</si>
  <si>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</si>
  <si>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</si>
  <si>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</si>
  <si>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</si>
  <si>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</si>
  <si>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</si>
  <si>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</si>
  <si>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</si>
  <si>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</si>
  <si>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</si>
  <si>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</si>
  <si>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</si>
  <si>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</si>
  <si>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</si>
  <si>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</si>
  <si>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</si>
  <si>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</si>
  <si>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</si>
  <si>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</si>
  <si>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</si>
  <si>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</si>
  <si>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</si>
  <si>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</si>
  <si>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</si>
  <si>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</si>
  <si>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</si>
  <si>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</si>
  <si>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</si>
  <si>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</si>
  <si>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</si>
  <si>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</si>
  <si>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</si>
  <si>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</si>
  <si>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</si>
  <si>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</si>
  <si>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</si>
  <si>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</si>
  <si>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</si>
  <si>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</si>
  <si>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</si>
  <si>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</si>
  <si>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</si>
  <si>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</si>
  <si>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</si>
  <si>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</si>
  <si>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</si>
  <si>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</si>
  <si>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</si>
  <si>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</si>
  <si>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</si>
  <si>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</si>
  <si>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</si>
  <si>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</si>
  <si>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</si>
  <si>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</si>
  <si>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</si>
  <si>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</si>
  <si>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</si>
  <si>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</si>
  <si>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</si>
  <si>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</si>
  <si>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</si>
  <si>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</si>
  <si>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</si>
  <si>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</si>
  <si>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</si>
  <si>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</si>
  <si>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</si>
  <si>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</si>
  <si>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</si>
  <si>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</si>
  <si>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</si>
  <si>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</si>
  <si>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</si>
  <si>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</si>
  <si>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</si>
  <si>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</si>
  <si>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</si>
  <si>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</si>
  <si>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</si>
  <si>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</si>
  <si>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</si>
  <si>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</si>
  <si>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</si>
  <si>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</si>
  <si>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</si>
  <si>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</si>
  <si>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</si>
  <si>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</si>
  <si>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</si>
  <si>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</si>
  <si>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</si>
  <si>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</si>
  <si>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</si>
  <si>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</si>
  <si>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</si>
  <si>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</si>
  <si>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</si>
  <si>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</si>
  <si>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</si>
  <si>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</si>
  <si>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</si>
  <si>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</si>
  <si>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</si>
  <si>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</si>
  <si>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</si>
  <si>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</si>
  <si>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</si>
  <si>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</si>
  <si>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</si>
  <si>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</si>
  <si>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</si>
  <si>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</si>
  <si>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</si>
  <si>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</si>
  <si>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</si>
  <si>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</si>
  <si>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</si>
  <si>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</si>
  <si>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</si>
  <si>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</si>
  <si>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</si>
  <si>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</si>
  <si>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</si>
  <si>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</si>
  <si>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</si>
  <si>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</si>
  <si>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</si>
  <si>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</si>
  <si>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</si>
  <si>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</si>
  <si>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</si>
  <si>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</si>
  <si>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</si>
  <si>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</si>
  <si>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</si>
  <si>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</si>
  <si>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</si>
  <si>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</si>
  <si>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</si>
  <si>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</si>
  <si>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</si>
  <si>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</si>
  <si>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</si>
  <si>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</si>
  <si>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</si>
  <si>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</si>
  <si>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</si>
  <si>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</si>
  <si>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</si>
  <si>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</si>
  <si>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</si>
  <si>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</si>
  <si>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</si>
  <si>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</si>
  <si>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</si>
  <si>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</si>
  <si>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</si>
  <si>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</si>
  <si>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</si>
  <si>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</si>
  <si>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</si>
  <si>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</si>
  <si>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</si>
  <si>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</si>
  <si>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</si>
  <si>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</si>
  <si>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</si>
  <si>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</si>
  <si>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</si>
  <si>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</si>
  <si>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</si>
  <si>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</si>
  <si>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</si>
  <si>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</si>
  <si>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</si>
  <si>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</si>
  <si>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</si>
  <si>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</si>
  <si>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</si>
  <si>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</si>
  <si>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</si>
  <si>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</si>
  <si>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</si>
  <si>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</si>
  <si>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</si>
  <si>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</si>
  <si>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</si>
  <si>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</si>
  <si>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</si>
  <si>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</si>
  <si>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</si>
  <si>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</si>
  <si>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</si>
  <si>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</si>
  <si>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</si>
  <si>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</si>
  <si>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</si>
  <si>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</si>
  <si>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</si>
  <si>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</si>
  <si>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</si>
  <si>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</si>
  <si>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</si>
  <si>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</si>
  <si>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</si>
  <si>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</si>
  <si>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</si>
  <si>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</si>
  <si>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</si>
  <si>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</si>
  <si>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</si>
  <si>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</si>
  <si>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</si>
  <si>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</si>
  <si>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</si>
  <si>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</si>
  <si>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</si>
  <si>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</si>
  <si>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</si>
  <si>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</si>
  <si>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</si>
  <si>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</si>
  <si>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</si>
  <si>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</si>
  <si>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</si>
  <si>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</si>
  <si>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</si>
  <si>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</si>
  <si>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</si>
  <si>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</si>
  <si>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</si>
  <si>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</si>
  <si>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</si>
  <si>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</si>
  <si>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</si>
  <si>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</si>
  <si>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</si>
  <si>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</si>
  <si>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</si>
  <si>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</si>
  <si>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</si>
  <si>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</si>
  <si>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</si>
  <si>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</si>
  <si>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</si>
  <si>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</si>
  <si>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</si>
  <si>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</si>
  <si>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</si>
  <si>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</si>
  <si>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</si>
  <si>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</si>
  <si>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</si>
  <si>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</si>
  <si>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</si>
  <si>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</si>
  <si>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</si>
  <si>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</si>
  <si>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</si>
  <si>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</si>
  <si>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</si>
  <si>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</si>
  <si>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</si>
  <si>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</si>
  <si>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</si>
  <si>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</si>
  <si>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</si>
  <si>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</si>
  <si>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</si>
  <si>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</si>
  <si>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</si>
  <si>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</si>
  <si>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</si>
  <si>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</si>
  <si>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</si>
  <si>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</si>
  <si>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</si>
  <si>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</si>
  <si>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</si>
  <si>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</si>
  <si>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</si>
  <si>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</si>
  <si>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</si>
  <si>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</si>
  <si>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</si>
  <si>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</si>
  <si>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</si>
  <si>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</si>
  <si>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</si>
  <si>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</si>
  <si>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</si>
  <si>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</si>
  <si>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</si>
  <si>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</si>
  <si>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</si>
  <si>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</si>
  <si>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</si>
  <si>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</si>
  <si>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</si>
  <si>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</si>
  <si>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</si>
  <si>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</si>
  <si>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</si>
  <si>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</si>
  <si>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</si>
  <si>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</si>
  <si>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</si>
  <si>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</si>
  <si>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</si>
  <si>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</si>
  <si>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</si>
  <si>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</si>
  <si>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</si>
  <si>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</si>
  <si>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</si>
  <si>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</si>
  <si>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</si>
  <si>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</si>
  <si>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</si>
  <si>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</si>
  <si>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</si>
  <si>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</si>
  <si>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</si>
  <si>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</si>
  <si>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</si>
  <si>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</si>
  <si>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</si>
  <si>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</si>
  <si>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</si>
  <si>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</si>
  <si>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</si>
  <si>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</si>
  <si>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</si>
  <si>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</si>
  <si>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</si>
  <si>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</si>
  <si>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</si>
  <si>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</si>
  <si>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</si>
  <si>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</si>
  <si>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</si>
  <si>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</si>
  <si>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</si>
  <si>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</si>
  <si>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</si>
  <si>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</si>
  <si>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</si>
  <si>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</si>
  <si>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</si>
  <si>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</si>
  <si>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</si>
  <si>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</si>
  <si>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</si>
  <si>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</si>
  <si>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</si>
  <si>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</si>
  <si>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</si>
  <si>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</si>
  <si>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</si>
  <si>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</si>
  <si>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</si>
  <si>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</si>
  <si>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</si>
  <si>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</si>
  <si>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</si>
  <si>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</si>
  <si>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</si>
  <si>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</si>
  <si>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</si>
  <si>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</si>
  <si>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</si>
  <si>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</si>
  <si>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</si>
  <si>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</si>
  <si>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</si>
  <si>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</si>
  <si>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</si>
  <si>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</si>
  <si>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</si>
  <si>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</si>
  <si>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</si>
  <si>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</si>
  <si>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</si>
  <si>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</si>
  <si>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</si>
  <si>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</si>
  <si>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</si>
  <si>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</si>
  <si>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</si>
  <si>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</si>
  <si>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</si>
  <si>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</si>
  <si>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</si>
  <si>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</si>
  <si>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</si>
  <si>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</si>
  <si>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</si>
  <si>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</si>
  <si>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</si>
  <si>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</si>
  <si>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</si>
  <si>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</si>
  <si>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</si>
  <si>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</si>
  <si>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</si>
  <si>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</si>
  <si>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</si>
  <si>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</si>
  <si>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</si>
  <si>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</si>
  <si>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</si>
  <si>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</si>
  <si>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</si>
  <si>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</si>
  <si>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</si>
  <si>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</si>
  <si>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</si>
  <si>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</si>
  <si>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</si>
  <si>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</si>
  <si>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</si>
  <si>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</si>
  <si>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</si>
  <si>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</si>
  <si>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</si>
  <si>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</si>
  <si>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</si>
  <si>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</si>
  <si>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</si>
  <si>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</si>
  <si>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</si>
  <si>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</si>
  <si>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</si>
  <si>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</si>
  <si>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</si>
  <si>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</si>
  <si>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</si>
  <si>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</si>
  <si>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</si>
  <si>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</si>
  <si>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</si>
  <si>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</si>
  <si>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</si>
  <si>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</si>
  <si>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</si>
  <si>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</si>
  <si>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</si>
  <si>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</si>
  <si>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</si>
  <si>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</si>
  <si>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</si>
  <si>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</si>
  <si>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</si>
  <si>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</si>
  <si>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</si>
  <si>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</si>
  <si>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</si>
  <si>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</si>
  <si>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</si>
  <si>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</si>
  <si>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</si>
  <si>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</si>
  <si>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</si>
  <si>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</si>
  <si>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</si>
  <si>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</si>
  <si>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</si>
  <si>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</si>
  <si>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</si>
  <si>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</si>
  <si>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</si>
  <si>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</si>
  <si>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</si>
  <si>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</si>
  <si>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</si>
  <si>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</si>
  <si>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</si>
  <si>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</si>
  <si>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</si>
  <si>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</si>
  <si>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</si>
  <si>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</si>
  <si>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</si>
  <si>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</si>
  <si>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</si>
  <si>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</si>
  <si>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</si>
  <si>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</si>
  <si>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</si>
  <si>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</si>
  <si>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</si>
  <si>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</si>
  <si>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</si>
  <si>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</si>
  <si>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</si>
  <si>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</si>
  <si>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</si>
  <si>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</si>
  <si>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</si>
  <si>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</si>
  <si>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</si>
  <si>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</si>
  <si>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</si>
  <si>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</si>
  <si>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</si>
  <si>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</si>
  <si>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</si>
  <si>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</si>
  <si>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</si>
  <si>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</si>
  <si>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</si>
  <si>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</si>
  <si>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</si>
  <si>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</si>
  <si>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</si>
  <si>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</si>
  <si>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</si>
  <si>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</si>
  <si>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</si>
  <si>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</si>
  <si>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</si>
  <si>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</si>
  <si>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</si>
  <si>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</si>
  <si>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</si>
  <si>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</si>
  <si>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</si>
  <si>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</si>
  <si>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</si>
  <si>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</si>
  <si>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</si>
  <si>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</si>
  <si>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</si>
  <si>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</si>
  <si>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</si>
  <si>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</si>
  <si>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</si>
  <si>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</si>
  <si>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</si>
  <si>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</si>
  <si>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</si>
  <si>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</si>
  <si>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</si>
  <si>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</si>
  <si>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</si>
  <si>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</si>
  <si>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</si>
  <si>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</si>
  <si>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</si>
  <si>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</si>
  <si>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</si>
  <si>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</si>
  <si>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</si>
  <si>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</si>
  <si>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</si>
  <si>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</si>
  <si>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</si>
  <si>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</si>
  <si>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</si>
  <si>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</si>
  <si>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</si>
  <si>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</si>
  <si>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</si>
  <si>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</si>
  <si>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</si>
  <si>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</si>
  <si>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</si>
  <si>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</si>
  <si>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</si>
  <si>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</si>
  <si>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</si>
  <si>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</si>
  <si>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</si>
  <si>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</si>
  <si>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</si>
  <si>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</si>
  <si>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</si>
  <si>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</si>
  <si>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</si>
  <si>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</si>
  <si>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</si>
  <si>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</si>
  <si>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</si>
  <si>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</si>
  <si>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</si>
  <si>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</si>
  <si>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</si>
  <si>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</si>
  <si>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</si>
  <si>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</si>
  <si>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</si>
  <si>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</si>
  <si>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</si>
  <si>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</si>
  <si>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</si>
  <si>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</si>
  <si>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</si>
  <si>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</si>
  <si>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</si>
  <si>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</si>
  <si>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</si>
  <si>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</si>
  <si>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</si>
  <si>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</si>
  <si>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</si>
  <si>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</si>
  <si>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</si>
  <si>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</si>
  <si>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</si>
  <si>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</si>
  <si>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</si>
  <si>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</si>
  <si>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</si>
  <si>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</si>
  <si>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</si>
  <si>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</si>
  <si>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</si>
  <si>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</si>
  <si>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</si>
  <si>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</si>
  <si>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</si>
  <si>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</si>
  <si>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</si>
  <si>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</si>
  <si>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</si>
  <si>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</si>
  <si>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</si>
  <si>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</si>
  <si>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</si>
  <si>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</si>
  <si>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</si>
  <si>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</si>
  <si>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</si>
  <si>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</si>
  <si>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</si>
  <si>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</si>
  <si>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</si>
  <si>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</si>
  <si>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</si>
  <si>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</si>
  <si>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</si>
  <si>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</si>
  <si>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</si>
  <si>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</si>
  <si>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</si>
  <si>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</si>
  <si>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</si>
  <si>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</si>
  <si>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</si>
  <si>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</si>
  <si>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</si>
  <si>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</si>
  <si>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</si>
  <si>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</si>
  <si>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</si>
  <si>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</si>
  <si>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</si>
  <si>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</si>
  <si>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</si>
  <si>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</si>
  <si>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</si>
  <si>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</si>
  <si>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</si>
  <si>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</si>
  <si>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</si>
  <si>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</si>
  <si>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</si>
  <si>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</si>
  <si>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</si>
  <si>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</si>
  <si>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</si>
  <si>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</si>
  <si>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</si>
  <si>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</si>
  <si>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</si>
  <si>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</si>
  <si>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</si>
  <si>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</si>
  <si>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</si>
  <si>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</si>
  <si>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</si>
  <si>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</si>
  <si>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</si>
  <si>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</si>
  <si>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</si>
  <si>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</si>
  <si>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</si>
  <si>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</si>
  <si>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</si>
  <si>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</si>
  <si>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</si>
  <si>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</si>
  <si>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</si>
  <si>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</si>
  <si>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</si>
  <si>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</si>
  <si>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</si>
  <si>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</si>
  <si>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</si>
  <si>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</si>
  <si>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</si>
  <si>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</si>
  <si>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</si>
  <si>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</si>
  <si>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</si>
  <si>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</si>
  <si>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</si>
  <si>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</si>
  <si>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</si>
  <si>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</si>
  <si>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</si>
  <si>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</si>
  <si>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</si>
  <si>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</si>
  <si>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</si>
  <si>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</si>
  <si>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</si>
  <si>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</si>
  <si>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</si>
  <si>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</si>
  <si>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</si>
  <si>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</si>
  <si>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</si>
  <si>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</si>
  <si>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</si>
  <si>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</si>
  <si>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</si>
  <si>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</si>
  <si>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</si>
  <si>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</si>
  <si>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</si>
  <si>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</si>
  <si>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</si>
  <si>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</si>
  <si>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</si>
  <si>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</si>
  <si>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</si>
  <si>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</si>
  <si>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</si>
  <si>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</si>
  <si>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</si>
  <si>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</si>
  <si>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</si>
  <si>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</si>
  <si>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</si>
  <si>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</si>
  <si>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</si>
  <si>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</si>
  <si>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</si>
  <si>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</si>
  <si>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</si>
  <si>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</si>
  <si>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</si>
  <si>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</si>
  <si>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</si>
  <si>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</si>
  <si>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</si>
  <si>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</si>
  <si>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</si>
  <si>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</si>
  <si>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</si>
  <si>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</si>
  <si>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</si>
  <si>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</si>
  <si>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</si>
  <si>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</si>
  <si>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</si>
  <si>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</si>
  <si>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</si>
  <si>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</si>
  <si>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</si>
  <si>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</si>
  <si>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</si>
  <si>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</si>
  <si>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</si>
  <si>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</si>
  <si>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</si>
  <si>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</si>
  <si>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</si>
  <si>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</si>
  <si>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</si>
  <si>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</si>
  <si>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</si>
  <si>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</si>
  <si>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</si>
  <si>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</si>
  <si>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</si>
  <si>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</si>
  <si>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</si>
  <si>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</si>
  <si>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</si>
  <si>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</si>
  <si>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</si>
  <si>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</si>
  <si>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</si>
  <si>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</si>
  <si>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</si>
  <si>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</si>
  <si>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</si>
  <si>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</si>
  <si>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</si>
  <si>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</si>
  <si>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</si>
  <si>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</si>
  <si>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</si>
  <si>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</si>
  <si>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</si>
  <si>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</si>
  <si>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</si>
  <si>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</si>
  <si>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</si>
  <si>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</si>
  <si>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</si>
  <si>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</si>
  <si>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</si>
  <si>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</si>
  <si>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</si>
  <si>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</si>
  <si>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</si>
  <si>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</si>
  <si>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</si>
  <si>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</si>
  <si>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</si>
  <si>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</si>
  <si>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</si>
  <si>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</si>
  <si>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</si>
  <si>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</si>
  <si>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</si>
  <si>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</si>
  <si>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</si>
  <si>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</si>
  <si>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</si>
  <si>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</si>
  <si>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</si>
  <si>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</si>
  <si>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</si>
  <si>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</si>
  <si>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</si>
  <si>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</si>
  <si>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</si>
  <si>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</si>
  <si>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</si>
  <si>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</si>
  <si>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</si>
  <si>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</si>
  <si>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</si>
  <si>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</si>
  <si>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</si>
  <si>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</si>
  <si>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</si>
  <si>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</si>
  <si>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</si>
  <si>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</si>
  <si>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</si>
  <si>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</si>
  <si>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</si>
  <si>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</si>
  <si>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</si>
  <si>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</si>
  <si>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</si>
  <si>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</si>
  <si>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</si>
  <si>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</si>
  <si>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</si>
  <si>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</si>
  <si>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</si>
  <si>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</si>
  <si>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</si>
  <si>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</si>
  <si>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</si>
  <si>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</si>
  <si>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</si>
  <si>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</si>
  <si>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</si>
  <si>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</si>
  <si>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</si>
  <si>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</si>
  <si>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</si>
  <si>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</si>
  <si>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</si>
  <si>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</si>
  <si>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</si>
  <si>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</si>
  <si>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</si>
  <si>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</si>
  <si>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</si>
  <si>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</si>
  <si>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</si>
  <si>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</si>
  <si>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</si>
  <si>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</si>
  <si>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</si>
  <si>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</si>
  <si>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</si>
  <si>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</si>
  <si>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</si>
  <si>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</si>
  <si>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</si>
  <si>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</si>
  <si>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</si>
  <si>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</si>
  <si>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</si>
  <si>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</si>
  <si>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</si>
  <si>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</si>
  <si>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</si>
  <si>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</si>
  <si>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</si>
  <si>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</si>
  <si>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</si>
  <si>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</si>
  <si>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</si>
  <si>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</si>
  <si>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</si>
  <si>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</si>
  <si>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</si>
  <si>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</si>
  <si>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</si>
  <si>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</si>
  <si>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</si>
  <si>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</si>
  <si>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</si>
  <si>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</si>
  <si>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</si>
  <si>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</si>
  <si>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</si>
  <si>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</si>
  <si>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</si>
  <si>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</si>
  <si>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</si>
  <si>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</si>
  <si>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</si>
  <si>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</si>
  <si>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</si>
  <si>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</si>
  <si>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</si>
  <si>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</si>
  <si>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</si>
  <si>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</si>
  <si>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</si>
  <si>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</si>
  <si>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</si>
  <si>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</si>
  <si>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</si>
  <si>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</si>
  <si>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</si>
  <si>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</si>
  <si>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</si>
  <si>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</si>
  <si>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</si>
  <si>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</si>
  <si>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</si>
  <si>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</si>
  <si>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</si>
  <si>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</si>
  <si>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</si>
  <si>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</si>
  <si>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</si>
  <si>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</si>
  <si>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</si>
  <si>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</si>
  <si>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</si>
  <si>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</si>
  <si>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</si>
  <si>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</si>
  <si>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</si>
  <si>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</si>
  <si>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</si>
  <si>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</si>
  <si>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</si>
  <si>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</si>
  <si>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</si>
  <si>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</si>
  <si>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</si>
  <si>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</si>
  <si>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</si>
  <si>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</si>
  <si>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</si>
  <si>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</si>
  <si>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</si>
  <si>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</si>
  <si>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</si>
  <si>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</si>
  <si>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</si>
  <si>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</si>
  <si>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</si>
  <si>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</si>
  <si>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</si>
  <si>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</si>
  <si>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</si>
  <si>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</si>
  <si>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</si>
  <si>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</si>
  <si>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</si>
  <si>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</si>
  <si>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</si>
  <si>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</si>
  <si>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</si>
  <si>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</si>
  <si>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</si>
  <si>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</si>
  <si>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</si>
  <si>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</si>
  <si>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</si>
  <si>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</si>
  <si>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</si>
  <si>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</si>
  <si>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</si>
  <si>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</si>
  <si>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</si>
  <si>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</si>
  <si>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</si>
  <si>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</si>
  <si>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</si>
  <si>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</si>
  <si>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</si>
  <si>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</si>
  <si>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</si>
  <si>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</si>
  <si>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</si>
  <si>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</si>
  <si>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</si>
  <si>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</si>
  <si>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</si>
  <si>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</si>
  <si>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</si>
  <si>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</si>
  <si>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</si>
  <si>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</si>
  <si>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</si>
  <si>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</si>
  <si>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</si>
  <si>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</si>
  <si>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</si>
  <si>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</si>
  <si>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</si>
  <si>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</si>
  <si>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</si>
  <si>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</si>
  <si>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</si>
  <si>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</si>
  <si>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</si>
  <si>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</si>
  <si>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</si>
  <si>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</si>
  <si>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</si>
  <si>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</si>
  <si>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</si>
  <si>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</si>
  <si>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</si>
  <si>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</si>
  <si>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</si>
  <si>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</si>
  <si>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</si>
  <si>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</si>
  <si>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</si>
  <si>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</si>
  <si>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</si>
  <si>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</si>
  <si>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</si>
  <si>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</si>
  <si>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</si>
  <si>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</si>
  <si>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</si>
  <si>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</si>
  <si>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</si>
  <si>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</si>
  <si>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</si>
  <si>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</si>
  <si>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</si>
  <si>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</si>
  <si>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</si>
  <si>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</si>
  <si>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</si>
  <si>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</si>
  <si>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</si>
  <si>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</si>
  <si>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</si>
  <si>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</si>
  <si>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</si>
  <si>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</si>
  <si>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</si>
  <si>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</si>
  <si>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</si>
  <si>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</si>
  <si>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</si>
  <si>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</si>
  <si>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</si>
  <si>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</si>
  <si>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</si>
  <si>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</si>
  <si>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</si>
  <si>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</si>
  <si>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</si>
  <si>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</si>
  <si>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</si>
  <si>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</si>
  <si>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</si>
  <si>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</si>
  <si>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</si>
  <si>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</si>
  <si>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</si>
  <si>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</si>
  <si>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</si>
  <si>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</si>
  <si>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</si>
  <si>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</si>
  <si>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</si>
  <si>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</si>
  <si>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</si>
  <si>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</si>
  <si>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</si>
  <si>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</si>
  <si>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</si>
  <si>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</si>
  <si>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</si>
  <si>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</si>
  <si>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</si>
  <si>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</si>
  <si>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</si>
  <si>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</si>
  <si>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</si>
  <si>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</si>
  <si>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</si>
  <si>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</si>
  <si>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</si>
  <si>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</si>
  <si>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</si>
  <si>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</si>
  <si>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</si>
  <si>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</si>
  <si>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</si>
  <si>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</si>
  <si>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</si>
  <si>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</si>
  <si>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</si>
  <si>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</si>
  <si>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</si>
  <si>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</si>
  <si>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</si>
  <si>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</si>
  <si>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</si>
  <si>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</si>
  <si>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</si>
  <si>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</si>
  <si>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</si>
  <si>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</si>
  <si>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</si>
  <si>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</si>
  <si>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</si>
  <si>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</si>
  <si>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</si>
  <si>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</si>
  <si>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</si>
  <si>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</si>
  <si>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</si>
  <si>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</si>
  <si>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</si>
  <si>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</si>
  <si>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</si>
  <si>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</si>
  <si>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</si>
  <si>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</si>
  <si>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</si>
  <si>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</si>
  <si>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</si>
  <si>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</si>
  <si>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</si>
  <si>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</si>
  <si>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</si>
  <si>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</si>
  <si>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</si>
  <si>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</si>
  <si>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</si>
  <si>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</si>
  <si>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</si>
  <si>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</si>
  <si>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</si>
  <si>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</si>
  <si>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</si>
  <si>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</si>
  <si>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</si>
  <si>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</si>
  <si>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</si>
  <si>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</si>
  <si>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</si>
  <si>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</si>
  <si>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</si>
  <si>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</si>
  <si>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</si>
  <si>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</si>
  <si>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</si>
  <si>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</si>
  <si>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</si>
  <si>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</si>
  <si>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</si>
  <si>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</si>
  <si>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</si>
  <si>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</si>
  <si>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</si>
  <si>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</si>
  <si>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</si>
  <si>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</si>
  <si>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</si>
  <si>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</si>
  <si>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</si>
  <si>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</si>
  <si>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</si>
  <si>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</si>
  <si>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</si>
  <si>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</si>
  <si>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</si>
  <si>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</si>
  <si>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</si>
  <si>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</si>
  <si>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</si>
  <si>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</si>
  <si>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</si>
  <si>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</si>
  <si>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</si>
  <si>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</si>
  <si>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</si>
  <si>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</si>
  <si>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</si>
  <si>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</si>
  <si>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</si>
  <si>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</si>
  <si>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</si>
  <si>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</si>
  <si>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</si>
  <si>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</si>
  <si>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</si>
  <si>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</si>
  <si>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</si>
  <si>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</si>
  <si>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</si>
  <si>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</si>
  <si>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</si>
  <si>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</si>
  <si>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</si>
  <si>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</si>
  <si>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</si>
  <si>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</si>
  <si>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</si>
  <si>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</si>
  <si>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</si>
  <si>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</si>
  <si>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</si>
  <si>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</si>
  <si>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</si>
  <si>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</si>
  <si>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</si>
  <si>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</si>
  <si>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</si>
  <si>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</si>
  <si>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</si>
  <si>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</si>
  <si>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</si>
  <si>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</si>
  <si>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</si>
  <si>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</si>
  <si>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</si>
  <si>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</si>
  <si>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</si>
  <si>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</si>
  <si>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</si>
  <si>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</si>
  <si>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</si>
  <si>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</si>
  <si>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</si>
  <si>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</si>
  <si>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</si>
  <si>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</si>
  <si>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</si>
  <si>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</si>
  <si>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</si>
  <si>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</si>
  <si>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</si>
  <si>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</si>
  <si>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</si>
  <si>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</si>
  <si>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</si>
  <si>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</si>
  <si>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</si>
  <si>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</si>
  <si>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</si>
  <si>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</si>
  <si>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</si>
  <si>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</si>
  <si>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</si>
  <si>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</si>
  <si>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</si>
  <si>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</si>
  <si>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</si>
  <si>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</si>
  <si>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</si>
  <si>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</si>
  <si>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</si>
  <si>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</si>
  <si>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</si>
  <si>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</si>
  <si>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</si>
  <si>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</si>
  <si>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</si>
  <si>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</si>
  <si>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</si>
  <si>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</si>
  <si>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</si>
  <si>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</si>
  <si>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</si>
  <si>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</si>
  <si>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</si>
  <si>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</si>
  <si>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</si>
  <si>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</si>
  <si>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</si>
  <si>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</si>
  <si>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</si>
  <si>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</si>
  <si>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</si>
  <si>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</si>
  <si>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</si>
  <si>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</si>
  <si>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</si>
  <si>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</si>
  <si>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</si>
  <si>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</si>
  <si>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</si>
  <si>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</si>
  <si>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</si>
  <si>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</si>
  <si>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</si>
  <si>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</si>
  <si>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</si>
  <si>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</si>
  <si>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</si>
  <si>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</si>
  <si>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</si>
  <si>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</si>
  <si>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</si>
  <si>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</si>
  <si>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</si>
  <si>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</si>
  <si>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</si>
  <si>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</si>
  <si>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</si>
  <si>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</si>
  <si>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</si>
  <si>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</si>
  <si>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</si>
  <si>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</si>
  <si>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</si>
  <si>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</si>
  <si>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</si>
  <si>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</si>
  <si>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</si>
  <si>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</si>
  <si>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</si>
  <si>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</si>
  <si>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</si>
  <si>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</si>
  <si>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</si>
  <si>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</si>
  <si>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</si>
  <si>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</si>
  <si>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</si>
  <si>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</si>
  <si>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</si>
  <si>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</si>
  <si>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</si>
  <si>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</si>
  <si>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</si>
  <si>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</si>
  <si>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</si>
  <si>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</si>
  <si>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</si>
  <si>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</si>
  <si>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</si>
  <si>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</si>
  <si>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</si>
  <si>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</si>
  <si>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</si>
  <si>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</si>
  <si>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</si>
  <si>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</si>
  <si>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</si>
  <si>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</si>
  <si>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</si>
  <si>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</si>
  <si>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</si>
  <si>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</si>
  <si>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</si>
  <si>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</si>
  <si>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</si>
  <si>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</si>
  <si>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</si>
  <si>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</si>
  <si>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</si>
  <si>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</si>
  <si>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</si>
  <si>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</si>
  <si>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</si>
  <si>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</si>
  <si>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</si>
  <si>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</si>
  <si>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</si>
  <si>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</si>
  <si>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</si>
  <si>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</si>
  <si>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</si>
  <si>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</si>
  <si>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</si>
  <si>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</si>
  <si>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</si>
  <si>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</si>
  <si>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</si>
  <si>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</si>
  <si>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</si>
  <si>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</si>
  <si>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</si>
  <si>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</si>
  <si>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</si>
  <si>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</si>
  <si>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</si>
  <si>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</si>
  <si>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</si>
  <si>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</si>
  <si>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</si>
  <si>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</si>
  <si>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</si>
  <si>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</si>
  <si>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</si>
  <si>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</si>
  <si>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</si>
  <si>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</si>
  <si>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</si>
  <si>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</si>
  <si>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</si>
  <si>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</si>
  <si>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</si>
  <si>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</si>
  <si>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</si>
  <si>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</si>
  <si>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</si>
  <si>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</si>
  <si>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</si>
  <si>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</si>
  <si>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</si>
  <si>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</si>
  <si>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</si>
  <si>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</si>
  <si>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</si>
  <si>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</si>
  <si>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</si>
  <si>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</si>
  <si>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</si>
  <si>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</si>
  <si>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</si>
  <si>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</si>
  <si>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</si>
  <si>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</si>
  <si>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</si>
  <si>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</si>
  <si>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</si>
  <si>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</si>
  <si>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</si>
  <si>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</si>
  <si>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</si>
  <si>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</si>
  <si>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</si>
  <si>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</si>
  <si>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</si>
  <si>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</si>
  <si>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</si>
  <si>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</si>
  <si>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</si>
  <si>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</si>
  <si>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</si>
  <si>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</si>
  <si>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</si>
  <si>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</si>
  <si>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</si>
  <si>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</si>
  <si>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</si>
  <si>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</si>
  <si>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</si>
  <si>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</si>
  <si>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</si>
  <si>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</si>
  <si>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</si>
  <si>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</si>
  <si>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</si>
  <si>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</si>
  <si>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</si>
  <si>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</si>
  <si>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</si>
  <si>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</si>
  <si>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</si>
  <si>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</si>
  <si>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</si>
  <si>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</si>
  <si>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</si>
  <si>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</si>
  <si>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</si>
  <si>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</si>
  <si>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</si>
  <si>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</si>
  <si>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</si>
  <si>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</si>
  <si>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</si>
  <si>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</si>
  <si>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</si>
  <si>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</si>
  <si>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</si>
  <si>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</si>
  <si>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</si>
  <si>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</si>
  <si>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</si>
  <si>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</si>
  <si>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</si>
  <si>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</si>
  <si>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</si>
  <si>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</si>
  <si>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</si>
  <si>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</si>
  <si>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</si>
  <si>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</si>
  <si>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</si>
  <si>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</si>
  <si>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</si>
  <si>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</si>
  <si>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</si>
  <si>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</si>
  <si>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</si>
  <si>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</si>
  <si>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</si>
  <si>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</si>
  <si>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</si>
  <si>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</si>
  <si>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</si>
  <si>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</si>
  <si>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</si>
  <si>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</si>
  <si>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</si>
  <si>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</si>
  <si>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</si>
  <si>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</si>
  <si>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</si>
  <si>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</si>
  <si>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</si>
  <si>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</si>
  <si>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</si>
  <si>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</si>
  <si>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</si>
  <si>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</si>
  <si>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</si>
  <si>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</si>
  <si>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</si>
  <si>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</si>
  <si>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</si>
  <si>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</si>
  <si>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</si>
  <si>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</si>
  <si>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</si>
  <si>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</si>
  <si>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</si>
  <si>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</si>
  <si>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</si>
  <si>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</si>
  <si>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</si>
  <si>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</si>
  <si>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</si>
  <si>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</si>
  <si>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</si>
  <si>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</si>
  <si>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</si>
  <si>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</si>
  <si>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</si>
  <si>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</si>
  <si>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</si>
  <si>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</si>
  <si>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</si>
  <si>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</si>
  <si>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</si>
  <si>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</si>
  <si>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</si>
  <si>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</si>
  <si>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</si>
  <si>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</si>
  <si>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</si>
  <si>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</si>
  <si>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</si>
  <si>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</si>
  <si>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</si>
  <si>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</si>
  <si>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</si>
  <si>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</si>
  <si>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</si>
  <si>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</si>
  <si>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</si>
  <si>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</si>
  <si>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</si>
  <si>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</si>
  <si>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</si>
  <si>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</si>
  <si>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</si>
  <si>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</si>
  <si>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</si>
  <si>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</si>
  <si>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</si>
  <si>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</si>
  <si>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</si>
  <si>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</si>
  <si>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</si>
  <si>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</si>
  <si>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</si>
  <si>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</si>
  <si>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</si>
  <si>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</si>
  <si>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</si>
  <si>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</si>
  <si>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</si>
  <si>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</si>
  <si>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</si>
  <si>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</si>
  <si>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</si>
  <si>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</si>
  <si>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</si>
  <si>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</si>
  <si>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</si>
  <si>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</si>
  <si>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</si>
  <si>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</si>
  <si>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</si>
  <si>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</si>
  <si>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</si>
  <si>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</si>
  <si>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</si>
  <si>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</si>
  <si>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</si>
  <si>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</si>
  <si>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</si>
  <si>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</si>
  <si>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</si>
  <si>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</si>
  <si>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</si>
  <si>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</si>
  <si>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</si>
  <si>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</si>
  <si>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</si>
  <si>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</si>
  <si>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</si>
  <si>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</si>
  <si>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</si>
  <si>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</si>
  <si>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</si>
  <si>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</si>
  <si>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</si>
  <si>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</si>
  <si>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</si>
  <si>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</si>
  <si>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</si>
  <si>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</si>
  <si>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</si>
  <si>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</si>
  <si>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</si>
  <si>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</si>
  <si>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</si>
  <si>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</si>
  <si>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</si>
  <si>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</si>
  <si>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</si>
  <si>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</si>
  <si>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</si>
  <si>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</si>
  <si>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</si>
  <si>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</si>
  <si>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</si>
  <si>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</si>
  <si>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</si>
  <si>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</si>
  <si>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</si>
  <si>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</si>
  <si>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</si>
  <si>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</si>
  <si>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</si>
  <si>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</si>
  <si>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</si>
  <si>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</si>
  <si>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</si>
  <si>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</si>
  <si>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</si>
  <si>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</si>
  <si>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</si>
  <si>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</si>
  <si>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</si>
  <si>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</si>
  <si>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</si>
  <si>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</si>
  <si>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</si>
  <si>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</si>
  <si>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</si>
  <si>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</si>
  <si>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</si>
  <si>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</si>
  <si>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</si>
  <si>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</si>
  <si>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</si>
  <si>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</si>
  <si>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</si>
  <si>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</si>
  <si>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</si>
  <si>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</si>
  <si>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</si>
  <si>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</si>
  <si>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</si>
  <si>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</si>
  <si>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</si>
  <si>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</si>
  <si>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</si>
  <si>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</si>
  <si>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</si>
  <si>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</si>
  <si>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</si>
  <si>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</si>
  <si>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</si>
  <si>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</si>
  <si>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</si>
  <si>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</si>
  <si>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</si>
  <si>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</si>
  <si>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</si>
  <si>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</si>
  <si>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</si>
  <si>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</si>
  <si>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</si>
  <si>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</si>
  <si>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</si>
  <si>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</si>
  <si>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</si>
  <si>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</si>
  <si>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</si>
  <si>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</si>
  <si>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</si>
  <si>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</si>
  <si>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</si>
  <si>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</si>
  <si>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</si>
  <si>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</si>
  <si>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</si>
  <si>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</si>
  <si>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</si>
  <si>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</si>
  <si>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</si>
  <si>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</si>
  <si>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</si>
  <si>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</si>
  <si>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</si>
  <si>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</si>
  <si>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</si>
  <si>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</si>
  <si>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</si>
  <si>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</si>
  <si>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</si>
  <si>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</si>
  <si>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</si>
  <si>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</si>
  <si>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</si>
  <si>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</si>
  <si>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</si>
  <si>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</si>
  <si>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</si>
  <si>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</si>
  <si>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</si>
  <si>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</si>
  <si>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</si>
  <si>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</si>
  <si>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</si>
  <si>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</si>
  <si>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</si>
  <si>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</si>
  <si>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</si>
  <si>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</si>
  <si>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</si>
  <si>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</si>
  <si>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</si>
  <si>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</si>
  <si>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</si>
  <si>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</si>
  <si>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</si>
  <si>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</si>
  <si>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</si>
  <si>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</si>
  <si>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</si>
  <si>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</si>
  <si>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</si>
  <si>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</si>
  <si>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</si>
  <si>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</si>
  <si>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</si>
  <si>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</si>
  <si>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</si>
  <si>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</si>
  <si>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</si>
  <si>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</si>
  <si>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</si>
  <si>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</si>
  <si>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</si>
  <si>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</si>
  <si>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</si>
  <si>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</si>
  <si>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</si>
  <si>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</si>
  <si>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</si>
  <si>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</si>
  <si>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</si>
  <si>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</si>
  <si>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</si>
  <si>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</si>
  <si>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</si>
  <si>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</si>
  <si>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</si>
  <si>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</si>
  <si>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</si>
  <si>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</si>
  <si>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</si>
  <si>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</si>
  <si>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</si>
  <si>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</si>
  <si>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</si>
  <si>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</si>
  <si>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</si>
  <si>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</si>
  <si>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</si>
  <si>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</si>
  <si>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</si>
  <si>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</si>
  <si>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</si>
  <si>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</si>
  <si>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</si>
  <si>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</si>
  <si>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</si>
  <si>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</si>
  <si>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</si>
  <si>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</si>
  <si>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</si>
  <si>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</si>
  <si>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</si>
  <si>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</si>
  <si>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</si>
  <si>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</si>
  <si>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</si>
  <si>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</si>
  <si>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</si>
  <si>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</si>
  <si>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</si>
  <si>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</si>
  <si>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</si>
  <si>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</si>
  <si>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</si>
  <si>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</si>
  <si>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</si>
  <si>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</si>
  <si>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</si>
  <si>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</si>
  <si>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</si>
  <si>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</si>
  <si>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</si>
  <si>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</si>
  <si>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</si>
  <si>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</si>
  <si>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</si>
  <si>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</si>
  <si>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</si>
  <si>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</si>
  <si>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</si>
  <si>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</si>
  <si>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</si>
  <si>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</si>
  <si>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</si>
  <si>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</si>
  <si>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</si>
  <si>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</si>
  <si>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</si>
  <si>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</si>
  <si>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</si>
  <si>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</si>
  <si>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</si>
  <si>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</si>
  <si>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</si>
  <si>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</si>
  <si>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</si>
  <si>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</si>
  <si>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</si>
  <si>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</si>
  <si>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</si>
  <si>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</si>
  <si>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</si>
  <si>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</si>
  <si>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</si>
  <si>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</si>
  <si>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</si>
  <si>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</si>
  <si>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</si>
  <si>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</si>
  <si>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</si>
  <si>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</si>
  <si>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</si>
  <si>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</si>
  <si>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</si>
  <si>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</si>
  <si>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</si>
  <si>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</si>
  <si>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</si>
  <si>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</si>
  <si>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</si>
  <si>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</si>
  <si>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</si>
  <si>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</si>
  <si>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</si>
  <si>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</si>
  <si>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</si>
  <si>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</si>
  <si>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</si>
  <si>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</si>
  <si>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</si>
  <si>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</si>
  <si>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</si>
  <si>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</si>
  <si>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</si>
  <si>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</si>
  <si>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</si>
  <si>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</si>
  <si>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</si>
  <si>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</si>
  <si>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</si>
  <si>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</si>
  <si>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</si>
  <si>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</si>
  <si>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</si>
  <si>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</si>
  <si>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</si>
  <si>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</si>
  <si>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</si>
  <si>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</si>
  <si>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</si>
  <si>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</si>
  <si>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</si>
  <si>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</si>
  <si>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</si>
  <si>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</si>
  <si>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</si>
  <si>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</si>
  <si>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</si>
  <si>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</si>
  <si>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</si>
  <si>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</si>
  <si>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</si>
  <si>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</si>
  <si>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</si>
  <si>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</si>
  <si>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</si>
  <si>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</si>
  <si>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</si>
  <si>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</si>
  <si>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</si>
  <si>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</si>
  <si>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</si>
  <si>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</si>
  <si>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</si>
  <si>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</si>
  <si>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</si>
  <si>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</si>
  <si>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</si>
  <si>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</si>
  <si>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</si>
  <si>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</si>
  <si>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</si>
  <si>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</si>
  <si>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</si>
  <si>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</si>
  <si>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</si>
  <si>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</si>
  <si>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</si>
  <si>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</si>
  <si>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</si>
  <si>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</si>
  <si>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</si>
  <si>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</si>
  <si>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</si>
  <si>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</si>
  <si>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</si>
  <si>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</si>
  <si>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</si>
  <si>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</si>
  <si>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</si>
  <si>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</si>
  <si>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</si>
  <si>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</si>
  <si>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</si>
  <si>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</si>
  <si>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</si>
  <si>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</si>
  <si>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</si>
  <si>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</si>
  <si>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</si>
  <si>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</si>
  <si>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</si>
  <si>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</si>
  <si>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</si>
  <si>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</si>
  <si>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</si>
  <si>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</si>
  <si>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</si>
  <si>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</si>
  <si>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</si>
  <si>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</si>
  <si>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</si>
  <si>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</si>
  <si>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</si>
  <si>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</si>
  <si>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</si>
  <si>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</si>
  <si>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</si>
  <si>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</si>
  <si>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</si>
  <si>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</si>
  <si>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</si>
  <si>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</si>
  <si>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</si>
  <si>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</si>
  <si>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</si>
  <si>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</si>
  <si>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</si>
  <si>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</si>
  <si>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</si>
  <si>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</si>
  <si>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</si>
  <si>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</si>
  <si>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</si>
  <si>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</si>
  <si>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</si>
  <si>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</si>
  <si>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</si>
  <si>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</si>
  <si>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</si>
  <si>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</si>
  <si>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</si>
  <si>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</si>
  <si>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</si>
  <si>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</si>
  <si>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</si>
  <si>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</si>
  <si>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</si>
  <si>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</si>
  <si>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</si>
  <si>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</si>
  <si>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</si>
  <si>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</si>
  <si>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</si>
  <si>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</si>
  <si>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</si>
  <si>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</si>
  <si>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</si>
  <si>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</si>
  <si>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</si>
  <si>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</si>
  <si>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</si>
  <si>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</si>
  <si>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</si>
  <si>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</si>
  <si>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</si>
  <si>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</si>
  <si>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</si>
  <si>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</si>
  <si>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</si>
  <si>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</si>
  <si>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</si>
  <si>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</si>
  <si>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</si>
  <si>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</si>
  <si>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</si>
  <si>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</si>
  <si>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</si>
  <si>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</si>
  <si>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</si>
  <si>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</si>
  <si>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</si>
  <si>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</si>
  <si>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</si>
  <si>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</si>
  <si>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</si>
  <si>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</si>
  <si>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</si>
  <si>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</si>
  <si>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</si>
  <si>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</si>
  <si>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</si>
  <si>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</si>
  <si>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</si>
  <si>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</si>
  <si>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</si>
  <si>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</si>
  <si>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</si>
  <si>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</si>
  <si>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</si>
  <si>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</si>
  <si>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</si>
  <si>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</si>
  <si>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</si>
  <si>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</si>
  <si>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</si>
  <si>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</si>
  <si>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</si>
  <si>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</si>
  <si>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</si>
  <si>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</si>
  <si>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</si>
  <si>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</si>
  <si>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</si>
  <si>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</si>
  <si>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</si>
  <si>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</si>
  <si>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</si>
  <si>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</si>
  <si>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</si>
  <si>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</si>
  <si>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</si>
  <si>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</si>
  <si>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</si>
  <si>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</si>
  <si>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</si>
  <si>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</si>
  <si>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</si>
  <si>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</si>
  <si>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</si>
  <si>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</si>
  <si>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</si>
  <si>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</si>
  <si>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</si>
  <si>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</si>
  <si>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</si>
  <si>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</si>
  <si>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</si>
  <si>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</si>
  <si>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</si>
  <si>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</si>
  <si>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</si>
  <si>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</si>
  <si>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</si>
  <si>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</si>
  <si>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</si>
  <si>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</si>
  <si>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</si>
  <si>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</si>
  <si>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</si>
  <si>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</si>
  <si>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</si>
  <si>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</si>
  <si>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</si>
  <si>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</si>
  <si>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</si>
  <si>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</si>
  <si>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</si>
  <si>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</si>
  <si>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</si>
  <si>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</si>
  <si>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</si>
  <si>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</si>
  <si>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</si>
  <si>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</si>
  <si>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</si>
  <si>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</si>
  <si>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</si>
  <si>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</si>
  <si>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</si>
  <si>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</si>
  <si>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</si>
  <si>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</si>
  <si>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</si>
  <si>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</si>
  <si>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</si>
  <si>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</si>
  <si>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</si>
  <si>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</si>
  <si>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</si>
  <si>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</si>
  <si>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</si>
  <si>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</si>
  <si>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</si>
  <si>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</si>
  <si>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</si>
  <si>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</si>
  <si>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</si>
  <si>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</si>
  <si>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</si>
  <si>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</si>
  <si>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</si>
  <si>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</si>
  <si>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</si>
  <si>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</si>
  <si>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</si>
  <si>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</si>
  <si>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</si>
  <si>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</si>
  <si>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</si>
  <si>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</si>
  <si>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</si>
  <si>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</si>
  <si>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</si>
  <si>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</si>
  <si>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</si>
  <si>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</si>
  <si>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</si>
  <si>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</si>
  <si>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</si>
  <si>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</si>
  <si>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</si>
  <si>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</si>
  <si>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</si>
  <si>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</si>
  <si>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</si>
  <si>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</si>
  <si>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</si>
  <si>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</si>
  <si>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</si>
  <si>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</si>
  <si>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</si>
  <si>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</si>
  <si>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</si>
  <si>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</si>
  <si>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</si>
  <si>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</si>
  <si>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</si>
  <si>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</si>
  <si>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</si>
  <si>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</si>
  <si>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</si>
  <si>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</si>
  <si>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</si>
  <si>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</si>
  <si>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</si>
  <si>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</si>
  <si>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</si>
  <si>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</si>
  <si>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</si>
  <si>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</si>
  <si>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</si>
  <si>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</si>
  <si>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</si>
  <si>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</si>
  <si>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</si>
  <si>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</si>
  <si>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</si>
  <si>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</si>
  <si>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</si>
  <si>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</si>
  <si>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</si>
  <si>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</si>
  <si>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</si>
  <si>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</si>
  <si>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</si>
  <si>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</si>
  <si>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</si>
  <si>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</si>
  <si>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</si>
  <si>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</si>
  <si>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</si>
  <si>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</si>
  <si>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</si>
  <si>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</si>
  <si>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</si>
  <si>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</si>
  <si>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</si>
  <si>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</si>
  <si>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</si>
  <si>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</si>
  <si>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</si>
  <si>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</si>
  <si>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</si>
  <si>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</si>
  <si>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</si>
  <si>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</si>
  <si>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</si>
  <si>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</si>
  <si>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</si>
  <si>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</si>
  <si>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</si>
  <si>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</si>
  <si>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</si>
  <si>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</si>
  <si>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</si>
  <si>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</si>
  <si>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</si>
  <si>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</si>
  <si>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</si>
  <si>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</si>
  <si>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</si>
  <si>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</si>
  <si>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</si>
  <si>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</si>
  <si>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</si>
  <si>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</si>
  <si>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</si>
  <si>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</si>
  <si>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</si>
  <si>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</si>
  <si>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</si>
  <si>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</si>
  <si>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</si>
  <si>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</si>
  <si>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</si>
  <si>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</si>
  <si>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</si>
  <si>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</si>
  <si>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</si>
  <si>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</si>
  <si>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</si>
  <si>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</si>
  <si>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</si>
  <si>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</si>
  <si>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</si>
  <si>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</si>
  <si>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</si>
  <si>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</si>
  <si>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</si>
  <si>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</si>
  <si>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</si>
  <si>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</si>
  <si>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</si>
  <si>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</si>
  <si>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</si>
  <si>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</si>
  <si>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</si>
  <si>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</si>
  <si>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</si>
  <si>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</si>
  <si>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</si>
  <si>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</si>
  <si>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</si>
  <si>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</si>
  <si>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</si>
  <si>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</si>
  <si>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</si>
  <si>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</si>
  <si>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</si>
  <si>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</si>
  <si>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</si>
  <si>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</si>
  <si>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</si>
  <si>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</si>
  <si>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</si>
  <si>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</si>
  <si>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</si>
  <si>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</si>
  <si>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</si>
  <si>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</si>
  <si>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</si>
  <si>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</si>
  <si>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</si>
  <si>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</si>
  <si>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</si>
  <si>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</si>
  <si>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</si>
  <si>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</si>
  <si>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</si>
  <si>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</si>
  <si>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</si>
  <si>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</si>
  <si>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</si>
  <si>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</si>
  <si>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</si>
  <si>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</si>
  <si>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</si>
  <si>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</si>
  <si>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</si>
  <si>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</si>
  <si>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</si>
  <si>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</si>
  <si>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</si>
  <si>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</si>
  <si>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</si>
  <si>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</si>
  <si>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</si>
  <si>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</si>
  <si>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</si>
  <si>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</si>
  <si>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</si>
  <si>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</si>
  <si>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</si>
  <si>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</si>
  <si>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</si>
  <si>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</si>
  <si>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</si>
  <si>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</si>
  <si>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</si>
  <si>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</si>
  <si>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</si>
  <si>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</si>
  <si>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</si>
  <si>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</si>
  <si>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</si>
  <si>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</si>
  <si>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</si>
  <si>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</si>
  <si>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</si>
  <si>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</si>
  <si>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</si>
  <si>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</si>
  <si>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</si>
  <si>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</si>
  <si>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</si>
  <si>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</si>
  <si>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</si>
  <si>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</si>
  <si>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</si>
  <si>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</si>
  <si>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</si>
  <si>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</si>
  <si>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</si>
  <si>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</si>
  <si>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</si>
  <si>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</si>
  <si>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</si>
  <si>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</si>
  <si>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</si>
  <si>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</si>
  <si>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</si>
  <si>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</si>
  <si>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</si>
  <si>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</si>
  <si>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</si>
  <si>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</si>
  <si>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</si>
  <si>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</si>
  <si>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</si>
  <si>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</si>
  <si>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</si>
  <si>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</si>
  <si>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</si>
  <si>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</si>
  <si>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</si>
  <si>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</si>
  <si>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</si>
  <si>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</si>
  <si>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</si>
  <si>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</si>
  <si>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</si>
  <si>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</si>
  <si>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</si>
  <si>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</si>
  <si>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</si>
  <si>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</si>
  <si>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</si>
  <si>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</si>
  <si>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</si>
  <si>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</si>
  <si>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</si>
  <si>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</si>
  <si>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</si>
  <si>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</si>
  <si>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</si>
  <si>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</si>
  <si>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</si>
  <si>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</si>
  <si>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</si>
  <si>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</si>
  <si>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</si>
  <si>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</si>
  <si>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</si>
  <si>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</si>
  <si>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</si>
  <si>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</si>
  <si>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</si>
  <si>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</si>
  <si>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</si>
  <si>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</si>
  <si>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</si>
  <si>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</si>
  <si>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</si>
  <si>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</si>
  <si>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</si>
  <si>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</si>
  <si>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</si>
  <si>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</si>
  <si>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</si>
  <si>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</si>
  <si>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</si>
  <si>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</si>
  <si>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</si>
  <si>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</si>
  <si>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</si>
  <si>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</si>
  <si>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</si>
  <si>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</si>
  <si>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</si>
  <si>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</si>
  <si>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</si>
  <si>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</si>
  <si>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</si>
  <si>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</si>
  <si>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</si>
  <si>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</si>
  <si>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</si>
  <si>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</si>
  <si>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</si>
  <si>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</si>
  <si>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</si>
  <si>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</si>
  <si>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</si>
  <si>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</si>
  <si>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</si>
  <si>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</si>
  <si>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</si>
  <si>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</si>
  <si>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</si>
  <si>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</si>
  <si>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</si>
  <si>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</si>
  <si>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</si>
  <si>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</si>
  <si>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</si>
  <si>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</si>
  <si>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</si>
  <si>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</si>
  <si>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</si>
  <si>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</si>
  <si>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</si>
  <si>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</si>
  <si>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</si>
  <si>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</si>
  <si>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</si>
  <si>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</si>
  <si>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</si>
  <si>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</si>
  <si>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</si>
  <si>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</si>
  <si>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</si>
  <si>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</si>
  <si>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</si>
  <si>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</si>
  <si>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</si>
  <si>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</si>
  <si>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</si>
  <si>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</si>
  <si>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</si>
  <si>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</si>
  <si>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</si>
  <si>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</si>
  <si>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</si>
  <si>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</si>
  <si>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</si>
  <si>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</si>
  <si>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</si>
  <si>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</si>
  <si>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</si>
  <si>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</si>
  <si>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</si>
  <si>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</si>
  <si>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</si>
  <si>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</si>
  <si>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</si>
  <si>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</si>
  <si>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</si>
  <si>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</si>
  <si>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</si>
  <si>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</si>
  <si>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</si>
  <si>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</si>
  <si>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</si>
  <si>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</si>
  <si>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</si>
  <si>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</si>
  <si>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</si>
  <si>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</si>
  <si>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</si>
  <si>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</si>
  <si>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</si>
  <si>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</si>
  <si>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</si>
  <si>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</si>
  <si>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</si>
  <si>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</si>
  <si>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</si>
  <si>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</si>
  <si>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</si>
  <si>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</si>
  <si>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</si>
  <si>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</si>
  <si>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</si>
  <si>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</si>
  <si>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</si>
  <si>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</si>
  <si>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</si>
  <si>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</si>
  <si>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</si>
  <si>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</si>
  <si>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</si>
  <si>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</si>
  <si>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</si>
  <si>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</si>
  <si>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</si>
  <si>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</si>
  <si>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</si>
  <si>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</si>
  <si>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</si>
  <si>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</si>
  <si>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</si>
  <si>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</si>
  <si>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</si>
  <si>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</si>
  <si>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</si>
  <si>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</si>
  <si>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</si>
  <si>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</si>
  <si>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</si>
  <si>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</si>
  <si>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</si>
  <si>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</si>
  <si>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</si>
  <si>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</si>
  <si>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</si>
  <si>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</si>
  <si>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</si>
  <si>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</si>
  <si>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</si>
  <si>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</si>
  <si>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</si>
  <si>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</si>
  <si>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</si>
  <si>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</si>
  <si>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</si>
  <si>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</si>
  <si>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</si>
  <si>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</si>
  <si>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</si>
  <si>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</si>
  <si>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</si>
  <si>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</si>
  <si>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</si>
  <si>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</si>
  <si>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</si>
  <si>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</si>
  <si>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</si>
  <si>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</si>
  <si>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</si>
  <si>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</si>
  <si>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</si>
  <si>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</si>
  <si>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</si>
  <si>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</si>
  <si>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</si>
  <si>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</si>
  <si>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</si>
  <si>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</si>
  <si>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</si>
  <si>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</si>
  <si>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</si>
  <si>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</si>
  <si>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</si>
  <si>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</si>
  <si>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</si>
  <si>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</si>
  <si>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</si>
  <si>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</si>
  <si>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</si>
  <si>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</si>
  <si>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</si>
  <si>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</si>
  <si>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</si>
  <si>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</si>
  <si>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</si>
  <si>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</si>
  <si>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</si>
  <si>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</si>
  <si>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</si>
  <si>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</si>
  <si>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</si>
  <si>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</si>
  <si>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</si>
  <si>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</si>
  <si>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</si>
  <si>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</si>
  <si>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</si>
  <si>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</si>
  <si>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</si>
  <si>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</si>
  <si>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</si>
  <si>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</si>
  <si>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</si>
  <si>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</si>
  <si>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</si>
  <si>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</si>
  <si>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</si>
  <si>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</si>
  <si>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</si>
  <si>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</si>
  <si>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</si>
  <si>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</si>
  <si>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</si>
  <si>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</si>
  <si>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</si>
  <si>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</si>
  <si>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</si>
  <si>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</si>
  <si>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</si>
  <si>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</si>
  <si>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</si>
  <si>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</si>
  <si>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</si>
  <si>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</si>
  <si>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</si>
  <si>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</si>
  <si>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</si>
  <si>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</si>
  <si>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</si>
  <si>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</si>
  <si>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</si>
  <si>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</si>
  <si>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</si>
  <si>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</si>
  <si>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</si>
  <si>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</si>
  <si>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</si>
  <si>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</si>
  <si>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</si>
  <si>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</si>
  <si>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</si>
  <si>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</si>
  <si>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</si>
  <si>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</si>
  <si>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</si>
  <si>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</si>
  <si>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</si>
  <si>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</si>
  <si>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</si>
  <si>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</si>
  <si>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</si>
  <si>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</si>
  <si>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</si>
  <si>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</si>
  <si>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</si>
  <si>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</si>
  <si>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</si>
  <si>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</si>
  <si>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</si>
  <si>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</si>
  <si>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</si>
  <si>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</si>
  <si>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</si>
  <si>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</si>
  <si>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</si>
  <si>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</si>
  <si>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</si>
  <si>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</si>
  <si>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</si>
  <si>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</si>
  <si>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</si>
  <si>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</si>
  <si>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</si>
  <si>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</si>
  <si>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</si>
  <si>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</si>
  <si>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</si>
  <si>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</si>
  <si>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</si>
  <si>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</si>
  <si>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</si>
  <si>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</si>
  <si>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</si>
  <si>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</si>
  <si>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</si>
  <si>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</si>
  <si>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</si>
  <si>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</si>
  <si>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</si>
  <si>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</si>
  <si>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</si>
  <si>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</si>
  <si>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</si>
  <si>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</si>
  <si>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</si>
  <si>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</si>
  <si>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</si>
  <si>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</si>
  <si>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</si>
  <si>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</si>
  <si>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</si>
  <si>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</si>
  <si>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</si>
  <si>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</si>
  <si>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</si>
  <si>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</si>
  <si>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</si>
  <si>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</si>
  <si>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</si>
  <si>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</si>
  <si>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</si>
  <si>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</si>
  <si>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</si>
  <si>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</si>
  <si>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</si>
  <si>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</si>
  <si>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</si>
  <si>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</si>
  <si>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</si>
  <si>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</si>
  <si>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</si>
  <si>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</si>
  <si>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</si>
  <si>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</si>
  <si>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</si>
  <si>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</si>
  <si>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</si>
  <si>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</si>
  <si>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</si>
  <si>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</si>
  <si>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</si>
  <si>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</si>
  <si>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</si>
  <si>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</si>
  <si>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</si>
  <si>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</si>
  <si>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</si>
  <si>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</si>
  <si>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</si>
  <si>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</si>
  <si>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</si>
  <si>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</si>
  <si>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</si>
  <si>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</si>
  <si>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</si>
  <si>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</si>
  <si>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</si>
  <si>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</si>
  <si>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</si>
  <si>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</si>
  <si>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</si>
  <si>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</si>
  <si>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</si>
  <si>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</si>
  <si>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</si>
  <si>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</si>
  <si>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</si>
  <si>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</si>
  <si>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</si>
  <si>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</si>
  <si>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</si>
  <si>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</si>
  <si>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</si>
  <si>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</si>
  <si>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</si>
  <si>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</si>
  <si>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</si>
  <si>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</si>
  <si>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</si>
  <si>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</si>
  <si>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</si>
  <si>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</si>
  <si>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</si>
  <si>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</si>
  <si>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</si>
  <si>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</si>
  <si>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</si>
  <si>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</si>
  <si>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</si>
  <si>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</si>
  <si>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</si>
  <si>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</si>
  <si>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</si>
  <si>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</si>
  <si>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</si>
  <si>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</si>
  <si>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</si>
  <si>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</si>
  <si>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</si>
  <si>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</si>
  <si>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</si>
  <si>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</si>
  <si>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</si>
  <si>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</si>
  <si>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</si>
  <si>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</si>
  <si>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</si>
  <si>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</si>
  <si>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</si>
  <si>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</si>
  <si>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</si>
  <si>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</si>
  <si>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</si>
  <si>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</si>
  <si>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</si>
  <si>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</si>
  <si>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</si>
  <si>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</si>
  <si>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</si>
  <si>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</si>
  <si>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</si>
  <si>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</si>
  <si>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</si>
  <si>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</si>
  <si>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</si>
  <si>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</si>
  <si>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</si>
  <si>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</si>
  <si>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</si>
  <si>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</si>
  <si>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</si>
  <si>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</si>
  <si>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</si>
  <si>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</si>
  <si>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</si>
  <si>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</si>
  <si>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</si>
  <si>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</si>
  <si>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</si>
  <si>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</si>
  <si>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</si>
  <si>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</si>
  <si>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</si>
  <si>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</si>
  <si>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</si>
  <si>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</si>
  <si>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</si>
  <si>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</si>
  <si>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</si>
  <si>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</si>
  <si>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</si>
  <si>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</si>
  <si>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</si>
  <si>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</si>
  <si>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</si>
  <si>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</si>
  <si>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</si>
  <si>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</si>
  <si>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</si>
  <si>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</si>
  <si>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</si>
  <si>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</si>
  <si>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</si>
  <si>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</si>
  <si>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</si>
  <si>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</si>
  <si>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</si>
  <si>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</si>
  <si>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</si>
  <si>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</si>
  <si>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</si>
  <si>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</si>
  <si>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</si>
  <si>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</si>
  <si>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</si>
  <si>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</si>
  <si>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</si>
  <si>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</si>
  <si>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</si>
  <si>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</si>
  <si>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</si>
  <si>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</si>
  <si>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</si>
  <si>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</si>
  <si>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</si>
  <si>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</si>
  <si>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</si>
  <si>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</si>
  <si>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</si>
  <si>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</si>
  <si>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</si>
  <si>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</si>
  <si>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</si>
  <si>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</si>
  <si>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</si>
  <si>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</si>
  <si>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</si>
  <si>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</si>
  <si>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</si>
  <si>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</si>
  <si>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</si>
  <si>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</si>
  <si>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</si>
  <si>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</si>
  <si>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</si>
  <si>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</si>
  <si>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</si>
  <si>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</si>
  <si>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</si>
  <si>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</si>
  <si>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</si>
  <si>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</si>
  <si>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</si>
  <si>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</si>
  <si>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</si>
  <si>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</si>
  <si>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</si>
  <si>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</si>
  <si>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</si>
  <si>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</si>
  <si>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</si>
  <si>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</si>
  <si>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</si>
  <si>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</si>
  <si>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</si>
  <si>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</si>
  <si>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</si>
  <si>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</si>
  <si>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</si>
  <si>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</si>
  <si>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</si>
  <si>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</si>
  <si>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</si>
  <si>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</si>
  <si>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</si>
  <si>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</si>
  <si>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</si>
  <si>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</si>
  <si>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</si>
  <si>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</si>
  <si>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</si>
  <si>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</si>
  <si>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</si>
  <si>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</si>
  <si>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</si>
  <si>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</si>
  <si>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</si>
  <si>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</si>
  <si>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</si>
  <si>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</si>
  <si>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</si>
  <si>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</si>
  <si>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</si>
  <si>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</si>
  <si>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</si>
  <si>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</si>
  <si>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</si>
  <si>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</si>
  <si>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</si>
  <si>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</si>
  <si>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</si>
  <si>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</si>
  <si>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</si>
  <si>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</si>
  <si>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</si>
  <si>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</si>
  <si>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</si>
  <si>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</si>
  <si>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</si>
  <si>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</si>
  <si>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</si>
  <si>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</si>
  <si>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</si>
  <si>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</si>
  <si>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</si>
  <si>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</si>
  <si>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</si>
  <si>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</si>
  <si>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</si>
  <si>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</si>
  <si>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</si>
  <si>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</si>
  <si>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</si>
  <si>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</si>
  <si>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</si>
  <si>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</si>
  <si>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</si>
  <si>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</si>
  <si>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</si>
  <si>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</si>
  <si>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</si>
  <si>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</si>
  <si>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</si>
  <si>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</si>
  <si>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</si>
  <si>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</si>
  <si>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</si>
  <si>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</si>
  <si>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</si>
  <si>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</si>
  <si>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</si>
  <si>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</si>
  <si>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</si>
  <si>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</si>
  <si>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</si>
  <si>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</si>
  <si>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</si>
  <si>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</si>
  <si>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</si>
  <si>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</si>
  <si>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</si>
  <si>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</si>
  <si>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</si>
  <si>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</si>
  <si>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</si>
  <si>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</si>
  <si>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</si>
  <si>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</si>
  <si>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</si>
  <si>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</si>
  <si>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</si>
  <si>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</si>
  <si>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</si>
  <si>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</si>
  <si>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</si>
  <si>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</si>
  <si>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</si>
  <si>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</si>
  <si>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</si>
  <si>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</si>
  <si>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</si>
  <si>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</si>
  <si>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</si>
  <si>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</si>
  <si>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</si>
  <si>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</si>
  <si>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</si>
  <si>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</si>
  <si>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</si>
  <si>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</si>
  <si>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</si>
  <si>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</si>
  <si>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</si>
  <si>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</si>
  <si>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</si>
  <si>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</si>
  <si>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</si>
  <si>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</si>
  <si>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</si>
  <si>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</si>
  <si>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</si>
  <si>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</si>
  <si>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</si>
  <si>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</si>
  <si>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</si>
  <si>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</si>
  <si>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</si>
  <si>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</si>
  <si>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</si>
  <si>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</si>
  <si>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</si>
  <si>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</si>
  <si>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</si>
  <si>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</si>
  <si>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</si>
  <si>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</si>
  <si>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</si>
  <si>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</si>
  <si>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</si>
  <si>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</si>
  <si>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</si>
  <si>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</si>
  <si>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</si>
  <si>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</si>
  <si>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</si>
  <si>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</si>
  <si>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</si>
  <si>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</si>
  <si>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</si>
  <si>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</si>
  <si>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</si>
  <si>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</si>
  <si>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</si>
  <si>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</si>
  <si>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</si>
  <si>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</si>
  <si>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</si>
  <si>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</si>
  <si>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</si>
  <si>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</si>
  <si>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</si>
  <si>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</si>
  <si>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</si>
  <si>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</si>
  <si>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</si>
  <si>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</si>
  <si>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</si>
  <si>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</si>
  <si>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</si>
  <si>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</si>
  <si>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</si>
  <si>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</si>
  <si>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</si>
  <si>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</si>
  <si>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</si>
  <si>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</si>
  <si>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</si>
  <si>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</si>
  <si>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</si>
  <si>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</si>
  <si>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</si>
  <si>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</si>
  <si>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</si>
  <si>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</si>
  <si>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</si>
  <si>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</si>
  <si>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</si>
  <si>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</si>
  <si>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</si>
  <si>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</si>
  <si>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</si>
  <si>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</si>
  <si>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</si>
  <si>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</si>
  <si>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</si>
  <si>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</si>
  <si>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</si>
  <si>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</si>
  <si>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</si>
  <si>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</si>
  <si>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</si>
  <si>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</si>
  <si>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</si>
  <si>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</si>
  <si>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</si>
  <si>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</si>
  <si>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</si>
  <si>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</si>
  <si>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</si>
  <si>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</si>
  <si>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</si>
  <si>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</si>
  <si>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</si>
  <si>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</si>
  <si>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</si>
  <si>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</si>
  <si>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</si>
  <si>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</si>
  <si>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</si>
  <si>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</si>
  <si>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</si>
  <si>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</si>
  <si>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</si>
  <si>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</si>
  <si>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</si>
  <si>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</si>
  <si>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</si>
  <si>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</si>
  <si>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</si>
  <si>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</si>
  <si>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</si>
  <si>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</si>
  <si>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</si>
  <si>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</si>
  <si>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</si>
  <si>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</si>
  <si>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</si>
  <si>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</si>
  <si>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</si>
  <si>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</si>
  <si>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</si>
  <si>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</si>
  <si>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</si>
  <si>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</si>
  <si>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</si>
  <si>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</si>
  <si>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</si>
  <si>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</si>
  <si>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</si>
  <si>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</si>
  <si>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</si>
  <si>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</si>
  <si>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</si>
  <si>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</si>
  <si>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</si>
  <si>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</si>
  <si>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</si>
  <si>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</si>
  <si>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</si>
  <si>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</si>
  <si>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</si>
  <si>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</si>
  <si>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</si>
  <si>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</si>
  <si>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</si>
  <si>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</si>
  <si>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</si>
  <si>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</si>
  <si>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</si>
  <si>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</si>
  <si>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</si>
  <si>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</si>
  <si>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</si>
  <si>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</si>
  <si>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</si>
  <si>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</si>
  <si>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</si>
  <si>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</si>
  <si>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</si>
  <si>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</si>
  <si>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</si>
  <si>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</si>
  <si>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</si>
  <si>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</si>
  <si>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</si>
  <si>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</si>
  <si>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</si>
  <si>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</si>
  <si>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</si>
  <si>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</si>
  <si>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</si>
  <si>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</si>
  <si>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</si>
  <si>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</si>
  <si>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</si>
  <si>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</si>
  <si>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</si>
  <si>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</si>
  <si>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</si>
  <si>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</si>
  <si>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</si>
  <si>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</si>
  <si>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</si>
  <si>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</si>
  <si>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</si>
  <si>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</si>
  <si>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</si>
  <si>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</si>
  <si>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</si>
  <si>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</si>
  <si>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</si>
  <si>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</si>
  <si>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</si>
  <si>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</si>
  <si>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</si>
  <si>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</si>
  <si>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</si>
  <si>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</si>
  <si>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</si>
  <si>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</si>
  <si>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</si>
  <si>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</si>
  <si>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</si>
  <si>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</si>
  <si>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</si>
  <si>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</si>
  <si>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</si>
  <si>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</si>
  <si>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</si>
  <si>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</si>
  <si>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</si>
  <si>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</si>
  <si>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</si>
  <si>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</si>
  <si>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</si>
  <si>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</si>
  <si>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</si>
  <si>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</si>
  <si>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</si>
  <si>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</si>
  <si>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</si>
  <si>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</si>
  <si>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</si>
  <si>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</si>
  <si>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</si>
  <si>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</si>
  <si>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</si>
  <si>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</si>
  <si>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</si>
  <si>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</si>
  <si>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</si>
  <si>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</si>
  <si>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</si>
  <si>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</si>
  <si>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</si>
  <si>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</si>
  <si>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</si>
  <si>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</si>
  <si>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</si>
  <si>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</si>
  <si>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</si>
  <si>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</si>
  <si>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</si>
  <si>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</si>
  <si>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</si>
  <si>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</si>
  <si>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</si>
  <si>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</si>
  <si>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</si>
  <si>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</si>
  <si>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</si>
  <si>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</si>
  <si>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</si>
  <si>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</si>
  <si>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</si>
  <si>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</si>
  <si>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</si>
  <si>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</si>
  <si>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</si>
  <si>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</si>
  <si>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</si>
  <si>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</si>
  <si>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</si>
  <si>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</si>
  <si>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</si>
  <si>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</si>
  <si>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</si>
  <si>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</si>
  <si>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</si>
  <si>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</si>
  <si>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</si>
  <si>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</si>
  <si>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</si>
  <si>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</si>
  <si>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</si>
  <si>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</si>
  <si>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</si>
  <si>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</si>
  <si>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</si>
  <si>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</si>
  <si>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</si>
  <si>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</si>
  <si>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</si>
  <si>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</si>
  <si>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</si>
  <si>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</si>
  <si>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</si>
  <si>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</si>
  <si>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</si>
  <si>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</si>
  <si>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</si>
  <si>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</si>
  <si>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</si>
  <si>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</si>
  <si>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</si>
  <si>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</si>
  <si>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</si>
  <si>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</si>
  <si>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</si>
  <si>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</si>
  <si>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</si>
  <si>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</si>
  <si>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</si>
  <si>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</si>
  <si>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</si>
  <si>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</si>
  <si>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</si>
  <si>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</si>
  <si>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</si>
  <si>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</si>
  <si>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</si>
  <si>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</si>
  <si>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</si>
  <si>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</si>
  <si>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</si>
  <si>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</si>
  <si>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</si>
  <si>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</si>
  <si>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</si>
  <si>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</si>
  <si>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</si>
  <si>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</si>
  <si>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</si>
  <si>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</si>
  <si>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</si>
  <si>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</si>
  <si>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</si>
  <si>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</si>
  <si>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</si>
  <si>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</si>
  <si>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</si>
  <si>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</si>
  <si>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</si>
  <si>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</si>
  <si>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</si>
  <si>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</si>
  <si>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</si>
  <si>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</si>
  <si>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</si>
  <si>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</si>
  <si>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</si>
  <si>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</si>
  <si>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</si>
  <si>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</si>
  <si>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</si>
  <si>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</si>
  <si>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</si>
  <si>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</si>
  <si>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</si>
  <si>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</si>
  <si>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</si>
  <si>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</si>
  <si>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</si>
  <si>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</si>
  <si>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</si>
  <si>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</si>
  <si>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</si>
  <si>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</si>
  <si>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</si>
  <si>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</si>
  <si>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</si>
  <si>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</si>
  <si>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</si>
  <si>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</si>
  <si>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</si>
  <si>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</si>
  <si>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</si>
  <si>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</si>
  <si>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</si>
  <si>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</si>
  <si>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</si>
  <si>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</si>
  <si>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</si>
  <si>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</si>
  <si>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</si>
  <si>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</si>
  <si>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</si>
  <si>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</si>
  <si>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</si>
  <si>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</si>
  <si>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</si>
  <si>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</si>
  <si>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</si>
  <si>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</si>
  <si>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</si>
  <si>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</si>
  <si>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</si>
  <si>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</si>
  <si>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</si>
  <si>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</si>
  <si>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</si>
  <si>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</si>
  <si>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</si>
  <si>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</si>
  <si>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</si>
  <si>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</si>
  <si>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</si>
  <si>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</si>
  <si>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</si>
  <si>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</si>
  <si>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</si>
  <si>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</si>
  <si>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</si>
  <si>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</si>
  <si>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</si>
  <si>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</si>
  <si>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</si>
  <si>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</si>
  <si>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</si>
  <si>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</si>
  <si>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</si>
  <si>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</si>
  <si>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</si>
  <si>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</si>
  <si>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</si>
  <si>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</si>
  <si>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</si>
  <si>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</si>
  <si>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</si>
  <si>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</si>
  <si>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</si>
  <si>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</si>
  <si>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</si>
  <si>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</si>
  <si>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</si>
  <si>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</si>
  <si>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</si>
  <si>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</si>
  <si>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</si>
  <si>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</si>
  <si>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</si>
  <si>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</si>
  <si>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</si>
  <si>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</si>
  <si>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</si>
  <si>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</si>
  <si>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</si>
  <si>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</si>
  <si>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</si>
  <si>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</si>
  <si>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</si>
  <si>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</si>
  <si>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</si>
  <si>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</si>
  <si>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</si>
  <si>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</si>
  <si>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</si>
  <si>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</si>
  <si>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</si>
  <si>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</si>
  <si>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</si>
  <si>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</si>
  <si>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</si>
  <si>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</si>
  <si>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</si>
  <si>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</si>
  <si>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</si>
  <si>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</si>
  <si>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</si>
  <si>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</si>
  <si>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</si>
  <si>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</si>
  <si>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</si>
  <si>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</si>
  <si>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</si>
  <si>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</si>
  <si>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</si>
  <si>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</si>
  <si>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</si>
  <si>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</si>
  <si>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</si>
  <si>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</si>
  <si>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</si>
  <si>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</si>
  <si>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</si>
  <si>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</si>
  <si>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</si>
  <si>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</si>
  <si>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</si>
  <si>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</si>
  <si>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</si>
  <si>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</si>
  <si>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</si>
  <si>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</si>
  <si>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</si>
  <si>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</si>
  <si>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</si>
  <si>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</si>
  <si>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</si>
  <si>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</si>
  <si>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</si>
  <si>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</si>
  <si>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</si>
  <si>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</si>
  <si>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</si>
  <si>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</si>
  <si>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</si>
  <si>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</si>
  <si>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</si>
  <si>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</si>
  <si>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</si>
  <si>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</si>
  <si>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</si>
  <si>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</si>
  <si>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</si>
  <si>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</si>
  <si>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</si>
  <si>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</si>
  <si>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</si>
  <si>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</si>
  <si>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</si>
  <si>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</si>
  <si>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</si>
  <si>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</si>
  <si>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</si>
  <si>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</si>
  <si>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</si>
  <si>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</si>
  <si>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</si>
  <si>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</si>
  <si>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</si>
  <si>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</si>
  <si>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</si>
  <si>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</si>
  <si>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</si>
  <si>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</si>
  <si>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</si>
  <si>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</si>
  <si>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</si>
  <si>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</si>
  <si>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</si>
  <si>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</si>
  <si>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</si>
  <si>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</si>
  <si>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</si>
  <si>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</si>
  <si>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</si>
  <si>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</si>
  <si>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</si>
  <si>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</si>
  <si>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</si>
  <si>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</si>
  <si>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</si>
  <si>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</si>
  <si>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</si>
  <si>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</si>
  <si>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</si>
  <si>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</si>
  <si>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</si>
  <si>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</si>
  <si>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</si>
  <si>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</si>
  <si>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</si>
  <si>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</si>
  <si>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</si>
  <si>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</si>
  <si>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</si>
  <si>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</si>
  <si>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</si>
  <si>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</si>
  <si>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</si>
  <si>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</si>
  <si>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</si>
  <si>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</si>
  <si>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</si>
  <si>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</si>
  <si>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</si>
  <si>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</si>
  <si>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</si>
  <si>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</si>
  <si>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</si>
  <si>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</si>
  <si>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</si>
  <si>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</si>
  <si>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</si>
  <si>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</si>
  <si>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</si>
  <si>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</si>
  <si>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</si>
  <si>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</si>
  <si>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</si>
  <si>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</si>
  <si>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</si>
  <si>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</si>
  <si>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</si>
  <si>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</si>
  <si>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</si>
  <si>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</si>
  <si>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</si>
  <si>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</si>
  <si>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</si>
  <si>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</si>
  <si>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</si>
  <si>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</si>
  <si>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</si>
  <si>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</si>
  <si>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</si>
  <si>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</si>
  <si>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</si>
  <si>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</si>
  <si>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</si>
  <si>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</si>
  <si>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</si>
  <si>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</si>
  <si>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</si>
  <si>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</si>
  <si>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</si>
  <si>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</si>
  <si>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</si>
  <si>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</si>
  <si>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</si>
  <si>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</si>
  <si>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</si>
  <si>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</si>
  <si>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</si>
  <si>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</si>
  <si>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</si>
  <si>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</si>
  <si>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</si>
  <si>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</si>
  <si>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</si>
  <si>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</si>
  <si>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</si>
  <si>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</si>
  <si>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</si>
  <si>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</si>
  <si>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</si>
  <si>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</si>
  <si>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</si>
  <si>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</si>
  <si>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</si>
  <si>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</si>
  <si>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</si>
  <si>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</si>
  <si>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</si>
  <si>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</si>
  <si>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</si>
  <si>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</si>
  <si>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</si>
  <si>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</si>
  <si>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</si>
  <si>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</si>
  <si>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</si>
  <si>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</si>
  <si>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</si>
  <si>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</si>
  <si>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</si>
  <si>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</si>
  <si>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</si>
  <si>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</si>
  <si>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</si>
  <si>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</si>
  <si>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</si>
  <si>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</si>
  <si>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</si>
  <si>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</si>
  <si>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</si>
  <si>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</si>
  <si>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</si>
  <si>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</si>
  <si>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</si>
  <si>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</si>
  <si>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</si>
  <si>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</si>
  <si>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</si>
  <si>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</si>
  <si>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</si>
  <si>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</si>
  <si>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</si>
  <si>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</si>
  <si>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</si>
  <si>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</si>
  <si>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</si>
  <si>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</si>
  <si>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</si>
  <si>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</si>
  <si>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</si>
  <si>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</si>
  <si>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</si>
  <si>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</si>
  <si>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</si>
  <si>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</si>
  <si>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</si>
  <si>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</si>
  <si>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</si>
  <si>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</si>
  <si>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</si>
  <si>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</si>
  <si>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</si>
  <si>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</si>
  <si>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</si>
  <si>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</si>
  <si>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</si>
  <si>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</si>
  <si>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</si>
  <si>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</si>
  <si>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</si>
  <si>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</si>
  <si>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</si>
  <si>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</si>
  <si>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</si>
  <si>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</si>
  <si>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</si>
  <si>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</si>
  <si>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</si>
  <si>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</si>
  <si>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</si>
  <si>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</si>
  <si>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</si>
  <si>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</si>
  <si>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</si>
  <si>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</si>
  <si>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</si>
  <si>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</si>
  <si>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</si>
  <si>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</si>
  <si>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</si>
  <si>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</si>
  <si>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</si>
  <si>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</si>
  <si>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</si>
  <si>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</si>
  <si>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</si>
  <si>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</si>
  <si>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</si>
  <si>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</si>
  <si>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</si>
  <si>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</si>
  <si>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</si>
  <si>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</si>
  <si>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</si>
  <si>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</si>
  <si>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</si>
  <si>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</si>
  <si>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</si>
  <si>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</si>
  <si>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</si>
  <si>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</si>
  <si>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</si>
  <si>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</si>
  <si>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</si>
  <si>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</si>
  <si>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</si>
  <si>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</si>
  <si>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</si>
  <si>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</si>
  <si>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</si>
  <si>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</si>
  <si>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</si>
  <si>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</si>
  <si>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</si>
  <si>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</si>
  <si>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</si>
  <si>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</si>
  <si>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</si>
  <si>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</si>
  <si>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</si>
  <si>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</si>
  <si>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</si>
  <si>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</si>
  <si>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</si>
  <si>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</si>
  <si>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</si>
  <si>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</si>
  <si>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</si>
  <si>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</si>
  <si>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</si>
  <si>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</si>
  <si>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</si>
  <si>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</si>
  <si>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</si>
  <si>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</si>
  <si>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</si>
  <si>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</si>
  <si>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</si>
  <si>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</si>
  <si>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</si>
  <si>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</si>
  <si>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</si>
  <si>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</si>
  <si>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</si>
  <si>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</si>
  <si>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</si>
  <si>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</si>
  <si>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</si>
  <si>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</si>
  <si>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</si>
  <si>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</si>
  <si>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</si>
  <si>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</si>
  <si>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</si>
  <si>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</si>
  <si>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</si>
  <si>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</si>
  <si>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</si>
  <si>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</si>
  <si>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</si>
  <si>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</si>
  <si>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</si>
  <si>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</si>
  <si>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</si>
  <si>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</si>
  <si>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</si>
  <si>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</si>
  <si>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</si>
  <si>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</si>
  <si>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</si>
  <si>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</si>
  <si>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</si>
  <si>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</si>
  <si>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</si>
  <si>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</si>
  <si>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</si>
  <si>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</si>
  <si>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</si>
  <si>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</si>
  <si>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</si>
  <si>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</si>
  <si>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</si>
  <si>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</si>
  <si>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</si>
  <si>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</si>
  <si>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</si>
  <si>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</si>
  <si>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</si>
  <si>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</si>
  <si>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</si>
  <si>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</si>
  <si>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</si>
  <si>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</si>
  <si>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</si>
  <si>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</si>
  <si>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</si>
  <si>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</si>
  <si>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</si>
  <si>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</si>
  <si>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</si>
  <si>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</si>
  <si>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</si>
  <si>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</si>
  <si>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</si>
  <si>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</si>
  <si>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</si>
  <si>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</si>
  <si>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</si>
  <si>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</si>
  <si>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</si>
  <si>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</si>
  <si>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</si>
  <si>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</si>
  <si>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</si>
  <si>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</si>
  <si>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</si>
  <si>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</si>
  <si>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</si>
  <si>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</si>
  <si>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</si>
  <si>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</si>
  <si>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</si>
  <si>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</si>
  <si>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</si>
  <si>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</si>
  <si>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</si>
  <si>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</si>
  <si>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</si>
  <si>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</si>
  <si>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</si>
  <si>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</si>
  <si>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</si>
  <si>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</si>
  <si>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</si>
  <si>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</si>
  <si>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</si>
  <si>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</si>
  <si>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</si>
  <si>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</si>
  <si>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</si>
  <si>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</si>
  <si>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</si>
  <si>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</si>
  <si>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</si>
  <si>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</si>
  <si>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</si>
  <si>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</si>
  <si>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</si>
  <si>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</si>
  <si>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</si>
  <si>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</si>
  <si>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</si>
  <si>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</si>
  <si>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</si>
  <si>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</si>
  <si>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</si>
  <si>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</si>
  <si>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</si>
  <si>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</si>
  <si>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</si>
  <si>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</si>
  <si>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</si>
  <si>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</si>
  <si>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</si>
  <si>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</si>
  <si>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</si>
  <si>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</si>
  <si>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</si>
  <si>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</si>
  <si>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</si>
  <si>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</si>
  <si>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</si>
  <si>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</si>
  <si>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</si>
  <si>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</si>
  <si>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</si>
  <si>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</si>
  <si>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</si>
  <si>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</si>
  <si>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</si>
  <si>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</si>
  <si>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</si>
  <si>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</si>
  <si>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</si>
  <si>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</si>
  <si>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</si>
  <si>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</si>
  <si>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</si>
  <si>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</si>
  <si>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</si>
  <si>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</si>
  <si>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</si>
  <si>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</si>
  <si>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</si>
  <si>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</si>
  <si>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</si>
  <si>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</si>
  <si>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</si>
  <si>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</si>
  <si>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</si>
  <si>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</si>
  <si>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</si>
  <si>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</si>
  <si>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</si>
  <si>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</si>
  <si>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</si>
  <si>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</si>
  <si>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</si>
  <si>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</si>
  <si>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</si>
  <si>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</si>
  <si>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</si>
  <si>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</si>
  <si>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</si>
  <si>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</si>
  <si>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</si>
  <si>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</si>
  <si>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</si>
  <si>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</si>
  <si>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</si>
  <si>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</si>
  <si>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</si>
  <si>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</si>
  <si>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</si>
  <si>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</si>
  <si>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</si>
  <si>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</si>
  <si>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</si>
  <si>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</si>
  <si>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</si>
  <si>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</si>
  <si>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</si>
  <si>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</si>
  <si>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</si>
  <si>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</si>
  <si>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</si>
  <si>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</si>
  <si>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</si>
  <si>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</si>
  <si>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</si>
  <si>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</si>
  <si>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</si>
  <si>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</si>
  <si>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</si>
  <si>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</si>
  <si>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</si>
  <si>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</si>
  <si>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</si>
  <si>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</si>
  <si>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</si>
  <si>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</si>
  <si>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</si>
  <si>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</si>
  <si>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</si>
  <si>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</si>
  <si>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</si>
  <si>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</si>
  <si>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</si>
  <si>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</si>
  <si>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</si>
  <si>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</si>
  <si>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</si>
  <si>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</si>
  <si>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</si>
  <si>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</si>
  <si>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</si>
  <si>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</si>
  <si>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</si>
  <si>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</si>
  <si>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</si>
  <si>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</si>
  <si>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</si>
  <si>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</si>
  <si>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</si>
  <si>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</si>
  <si>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</si>
  <si>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</si>
  <si>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</si>
  <si>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</si>
  <si>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</si>
  <si>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</si>
  <si>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</si>
  <si>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</si>
  <si>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</si>
  <si>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</si>
  <si>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</si>
  <si>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</si>
  <si>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</si>
  <si>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</si>
  <si>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</si>
  <si>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</si>
  <si>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</si>
  <si>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</si>
  <si>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</si>
  <si>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</si>
  <si>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</si>
  <si>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</si>
  <si>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</si>
  <si>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</si>
  <si>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</si>
  <si>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</si>
  <si>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</si>
  <si>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</si>
  <si>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</si>
  <si>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</si>
  <si>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</si>
  <si>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</si>
  <si>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</si>
  <si>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</si>
  <si>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</si>
  <si>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</si>
  <si>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</si>
  <si>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</si>
  <si>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</si>
  <si>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</si>
  <si>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</si>
  <si>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</si>
  <si>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</si>
  <si>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</si>
  <si>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</si>
  <si>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</si>
  <si>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</si>
  <si>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</si>
  <si>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</si>
  <si>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</si>
  <si>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</si>
  <si>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</si>
  <si>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</si>
  <si>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</si>
  <si>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</si>
  <si>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</si>
  <si>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</si>
  <si>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</si>
  <si>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</si>
  <si>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</si>
  <si>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</si>
  <si>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</si>
  <si>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</si>
  <si>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</si>
  <si>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</si>
  <si>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</si>
  <si>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</si>
  <si>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</si>
  <si>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</si>
  <si>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</si>
  <si>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</si>
  <si>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</si>
  <si>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</si>
  <si>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</si>
  <si>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</si>
  <si>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</si>
  <si>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</si>
  <si>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</si>
  <si>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</si>
  <si>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</si>
  <si>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</si>
  <si>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</si>
  <si>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</si>
  <si>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</si>
  <si>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</si>
  <si>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</si>
  <si>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</si>
  <si>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</si>
  <si>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</si>
  <si>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</si>
  <si>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</si>
  <si>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</si>
  <si>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</si>
  <si>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</si>
  <si>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</si>
  <si>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</si>
  <si>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</si>
  <si>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</si>
  <si>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</si>
  <si>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</si>
  <si>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</si>
  <si>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</si>
  <si>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</si>
  <si>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</si>
  <si>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</si>
  <si>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</si>
  <si>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</si>
  <si>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</si>
  <si>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</si>
  <si>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</si>
  <si>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</si>
  <si>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</si>
  <si>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</si>
  <si>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</si>
  <si>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</si>
  <si>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</si>
  <si>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</si>
  <si>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</si>
  <si>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</si>
  <si>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</si>
  <si>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</si>
  <si>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</si>
  <si>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</si>
  <si>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</si>
  <si>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</si>
  <si>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</si>
  <si>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</si>
  <si>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</si>
  <si>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</si>
  <si>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</si>
  <si>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</si>
  <si>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</si>
  <si>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</si>
  <si>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</si>
  <si>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</si>
  <si>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</si>
  <si>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</si>
  <si>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</si>
  <si>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</si>
  <si>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</si>
  <si>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</si>
  <si>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</si>
  <si>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</si>
  <si>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</si>
  <si>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</si>
  <si>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</si>
  <si>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</si>
  <si>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</si>
  <si>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</si>
  <si>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</si>
  <si>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</si>
  <si>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</si>
  <si>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</si>
  <si>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</si>
  <si>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</si>
  <si>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</si>
  <si>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</si>
  <si>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</si>
  <si>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</si>
  <si>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</si>
  <si>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</si>
  <si>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</si>
  <si>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</si>
  <si>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</si>
  <si>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</si>
  <si>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</si>
  <si>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</si>
  <si>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</si>
  <si>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</si>
  <si>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</si>
  <si>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</si>
  <si>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</si>
  <si>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</si>
  <si>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</si>
  <si>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</si>
  <si>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</si>
  <si>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</si>
  <si>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</si>
  <si>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</si>
  <si>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</si>
  <si>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</si>
  <si>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</si>
  <si>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</si>
  <si>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</si>
  <si>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</si>
  <si>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</si>
  <si>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</si>
  <si>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</si>
  <si>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</si>
  <si>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</si>
  <si>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</si>
  <si>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</si>
  <si>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</si>
  <si>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</si>
  <si>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</si>
  <si>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</si>
  <si>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</si>
  <si>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</si>
  <si>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</si>
  <si>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</si>
  <si>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</si>
  <si>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</si>
  <si>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</si>
  <si>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</si>
  <si>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</si>
  <si>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</si>
  <si>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</si>
  <si>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</si>
  <si>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</si>
  <si>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</si>
  <si>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</si>
  <si>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</si>
  <si>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</si>
  <si>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</si>
  <si>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</si>
  <si>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</si>
  <si>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</si>
  <si>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</si>
  <si>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</si>
  <si>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</si>
  <si>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</si>
  <si>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</si>
  <si>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</si>
  <si>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</si>
  <si>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</si>
  <si>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</si>
  <si>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</si>
  <si>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</si>
  <si>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</si>
  <si>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</si>
  <si>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</si>
  <si>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</si>
  <si>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</si>
  <si>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</si>
  <si>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</si>
  <si>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</si>
  <si>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</si>
  <si>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</si>
  <si>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</si>
  <si>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</si>
  <si>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</si>
  <si>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</si>
  <si>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</si>
  <si>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</si>
  <si>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</si>
  <si>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</si>
  <si>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</si>
  <si>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</si>
  <si>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</si>
  <si>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</si>
  <si>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</si>
  <si>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</si>
  <si>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</si>
  <si>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</si>
  <si>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</si>
  <si>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</si>
  <si>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</si>
  <si>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</si>
  <si>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</si>
  <si>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</si>
  <si>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</si>
  <si>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</si>
  <si>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</si>
  <si>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</si>
  <si>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</si>
  <si>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</si>
  <si>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</si>
  <si>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</si>
  <si>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</si>
  <si>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</si>
  <si>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</si>
  <si>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</si>
  <si>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</si>
  <si>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</si>
  <si>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</si>
  <si>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</si>
  <si>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</si>
  <si>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</si>
  <si>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</si>
  <si>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</si>
  <si>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</si>
  <si>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</si>
  <si>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</si>
  <si>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</si>
  <si>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</si>
  <si>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</si>
  <si>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</si>
  <si>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</si>
  <si>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</si>
  <si>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</si>
  <si>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</si>
  <si>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</si>
  <si>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</si>
  <si>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</si>
  <si>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</si>
  <si>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</si>
  <si>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</si>
  <si>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</si>
  <si>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</si>
  <si>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</si>
  <si>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</si>
  <si>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</si>
  <si>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</si>
  <si>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</si>
  <si>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</si>
  <si>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</si>
  <si>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</si>
  <si>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</si>
  <si>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</si>
  <si>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</si>
  <si>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</si>
  <si>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</si>
  <si>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</si>
  <si>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</si>
  <si>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</si>
  <si>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</si>
  <si>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</si>
  <si>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</si>
  <si>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</si>
  <si>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</si>
  <si>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</si>
  <si>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</si>
  <si>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</si>
  <si>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</si>
  <si>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</si>
  <si>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</si>
  <si>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</si>
  <si>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</si>
  <si>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</si>
  <si>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</si>
  <si>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</si>
  <si>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</si>
  <si>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</si>
  <si>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</si>
  <si>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</si>
  <si>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</si>
  <si>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</si>
  <si>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</si>
  <si>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</si>
  <si>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</si>
  <si>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</si>
  <si>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</si>
  <si>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</si>
  <si>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</si>
  <si>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</si>
  <si>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</si>
  <si>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</si>
  <si>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</si>
  <si>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</si>
  <si>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</si>
  <si>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</si>
  <si>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</si>
  <si>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</si>
  <si>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</si>
  <si>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</si>
  <si>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</si>
  <si>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</si>
  <si>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</si>
  <si>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</si>
  <si>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</si>
  <si>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</si>
  <si>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</si>
  <si>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</si>
  <si>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</si>
  <si>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</si>
  <si>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</si>
  <si>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</si>
  <si>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</si>
  <si>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</si>
  <si>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</si>
  <si>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</si>
  <si>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</si>
  <si>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</si>
  <si>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</si>
  <si>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</si>
  <si>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</si>
  <si>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</si>
  <si>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</si>
  <si>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</si>
  <si>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</si>
  <si>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</si>
  <si>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</si>
  <si>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</si>
  <si>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</si>
  <si>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</si>
  <si>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</si>
  <si>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</si>
  <si>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</si>
  <si>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</si>
  <si>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</si>
  <si>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</si>
  <si>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</si>
  <si>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</si>
  <si>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</si>
  <si>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</si>
  <si>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</si>
  <si>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</si>
  <si>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</si>
  <si>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</si>
  <si>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</si>
  <si>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</si>
  <si>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</si>
  <si>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</si>
  <si>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</si>
  <si>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</si>
  <si>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</si>
  <si>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</si>
  <si>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</si>
  <si>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</si>
  <si>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</si>
  <si>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</si>
  <si>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</si>
  <si>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</si>
  <si>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</si>
  <si>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</si>
  <si>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</si>
  <si>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</si>
  <si>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</si>
  <si>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</si>
  <si>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</si>
  <si>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</si>
  <si>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</si>
  <si>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</si>
  <si>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</si>
  <si>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</si>
  <si>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</si>
  <si>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</si>
  <si>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</si>
  <si>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</si>
  <si>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</si>
  <si>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</si>
  <si>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</si>
  <si>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</si>
  <si>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</si>
  <si>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</si>
  <si>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</si>
  <si>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</si>
  <si>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</si>
  <si>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</si>
  <si>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</si>
  <si>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</si>
  <si>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</si>
  <si>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</si>
  <si>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</si>
  <si>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</si>
  <si>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</si>
  <si>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</si>
  <si>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</si>
  <si>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</si>
  <si>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</si>
  <si>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</si>
  <si>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</si>
  <si>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</si>
  <si>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</si>
  <si>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</si>
  <si>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</si>
  <si>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</si>
  <si>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</si>
  <si>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</si>
  <si>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</si>
  <si>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</si>
  <si>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</si>
  <si>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</si>
  <si>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</si>
  <si>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</si>
  <si>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</si>
  <si>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</si>
  <si>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</si>
  <si>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</si>
  <si>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</si>
  <si>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</si>
  <si>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</si>
  <si>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</si>
  <si>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</si>
  <si>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</si>
  <si>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</si>
  <si>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</si>
  <si>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</si>
  <si>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</si>
  <si>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</si>
  <si>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</si>
  <si>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</si>
  <si>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</si>
  <si>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</si>
  <si>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</si>
  <si>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</si>
  <si>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</si>
  <si>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</si>
  <si>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</si>
  <si>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</si>
  <si>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</si>
  <si>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</si>
  <si>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</si>
  <si>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</si>
  <si>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</si>
  <si>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</si>
  <si>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</si>
  <si>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</si>
  <si>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</si>
  <si>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</si>
  <si>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</si>
  <si>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</si>
  <si>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</si>
  <si>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</si>
  <si>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</si>
  <si>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</si>
  <si>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</si>
  <si>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</si>
  <si>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</si>
  <si>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</si>
  <si>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</si>
  <si>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</si>
  <si>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</si>
  <si>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</si>
  <si>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</si>
  <si>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</si>
  <si>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</si>
  <si>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</si>
  <si>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</si>
  <si>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</si>
  <si>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</si>
  <si>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</si>
  <si>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</si>
  <si>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</si>
  <si>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</si>
  <si>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</si>
  <si>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</si>
  <si>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</si>
  <si>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</si>
  <si>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</si>
  <si>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</si>
  <si>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</si>
  <si>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</si>
  <si>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</si>
  <si>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</si>
  <si>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</si>
  <si>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</si>
  <si>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</si>
  <si>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</si>
  <si>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</si>
  <si>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</si>
  <si>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</si>
  <si>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</si>
  <si>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</si>
  <si>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</si>
  <si>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</si>
  <si>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</si>
  <si>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</si>
  <si>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</si>
  <si>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</si>
  <si>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</si>
  <si>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</si>
  <si>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</si>
  <si>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</si>
  <si>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</si>
  <si>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</si>
  <si>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</si>
  <si>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</si>
  <si>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</si>
  <si>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</si>
  <si>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</si>
  <si>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</si>
  <si>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</si>
  <si>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</si>
  <si>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</si>
  <si>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</si>
  <si>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</si>
  <si>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</si>
  <si>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</si>
  <si>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</si>
  <si>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</si>
  <si>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</si>
  <si>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</si>
  <si>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</si>
  <si>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</si>
  <si>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</si>
  <si>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</si>
  <si>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</si>
  <si>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</si>
  <si>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</si>
  <si>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</si>
  <si>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</si>
  <si>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</si>
  <si>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</si>
  <si>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</si>
  <si>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</si>
  <si>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</si>
  <si>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</si>
  <si>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</si>
  <si>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</si>
  <si>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</si>
  <si>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</si>
  <si>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</si>
  <si>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</si>
  <si>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</si>
  <si>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</si>
  <si>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</si>
  <si>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</si>
  <si>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</si>
  <si>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</si>
  <si>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</si>
  <si>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</si>
  <si>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</si>
  <si>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</si>
  <si>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</si>
  <si>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</si>
  <si>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</si>
  <si>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</si>
  <si>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</si>
  <si>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</si>
  <si>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</si>
  <si>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</si>
  <si>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</si>
  <si>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</si>
  <si>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</si>
  <si>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</si>
  <si>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</si>
  <si>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</si>
  <si>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</si>
  <si>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</si>
  <si>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</si>
  <si>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</si>
  <si>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</si>
  <si>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</si>
  <si>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</si>
  <si>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</si>
  <si>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</si>
  <si>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</si>
  <si>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</si>
  <si>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</si>
  <si>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</si>
  <si>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</si>
  <si>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</si>
  <si>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</si>
  <si>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</si>
  <si>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</si>
  <si>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</si>
  <si>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</si>
  <si>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</si>
  <si>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</si>
  <si>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</si>
  <si>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</si>
  <si>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</si>
  <si>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</si>
  <si>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</si>
  <si>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</si>
  <si>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</si>
  <si>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</si>
  <si>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</si>
  <si>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</si>
  <si>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</si>
  <si>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</si>
  <si>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</si>
  <si>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</si>
  <si>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</si>
  <si>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</si>
  <si>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</si>
  <si>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</si>
  <si>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</si>
  <si>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</si>
  <si>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</si>
  <si>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</si>
  <si>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</si>
  <si>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</si>
  <si>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</si>
  <si>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</si>
  <si>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</si>
  <si>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</si>
  <si>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</si>
  <si>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</si>
  <si>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</si>
  <si>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</si>
  <si>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</si>
  <si>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</si>
  <si>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</si>
  <si>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</si>
  <si>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</si>
  <si>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</si>
  <si>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</si>
  <si>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</si>
  <si>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</si>
  <si>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</si>
  <si>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</si>
  <si>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</si>
  <si>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</si>
  <si>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</si>
  <si>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</si>
  <si>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</si>
  <si>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</si>
  <si>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</si>
  <si>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</si>
  <si>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</si>
  <si>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</si>
  <si>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</si>
  <si>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</si>
  <si>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</si>
  <si>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</si>
  <si>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</si>
  <si>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</si>
  <si>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</si>
  <si>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</si>
  <si>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</si>
  <si>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</si>
  <si>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</si>
  <si>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</si>
  <si>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</si>
  <si>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</si>
  <si>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</si>
  <si>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</si>
  <si>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</si>
  <si>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</si>
  <si>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</si>
  <si>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</si>
  <si>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</si>
  <si>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</si>
  <si>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</si>
  <si>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</si>
  <si>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</si>
  <si>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</si>
  <si>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</si>
  <si>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</si>
  <si>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</si>
  <si>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</si>
  <si>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</si>
  <si>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</si>
  <si>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</si>
  <si>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</si>
  <si>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</si>
  <si>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</si>
  <si>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</si>
  <si>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</si>
  <si>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</si>
  <si>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</si>
  <si>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</si>
  <si>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</si>
  <si>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</si>
  <si>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</si>
  <si>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</si>
  <si>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</si>
  <si>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</si>
  <si>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</si>
  <si>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</si>
  <si>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</si>
  <si>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</si>
  <si>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</si>
  <si>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</si>
  <si>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</si>
  <si>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</si>
  <si>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</si>
  <si>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</si>
  <si>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</si>
  <si>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</si>
  <si>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</si>
  <si>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</si>
  <si>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</si>
  <si>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</si>
  <si>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</si>
  <si>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</si>
  <si>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</si>
  <si>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</si>
  <si>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</si>
  <si>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</si>
  <si>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</si>
  <si>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</si>
  <si>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</si>
  <si>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</si>
  <si>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</si>
  <si>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</si>
  <si>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</si>
  <si>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</si>
  <si>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</si>
  <si>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</si>
  <si>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</si>
  <si>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</si>
  <si>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</si>
  <si>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</si>
  <si>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</si>
  <si>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</si>
  <si>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</si>
  <si>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</si>
  <si>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</si>
  <si>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</si>
  <si>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</si>
  <si>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</si>
  <si>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</si>
  <si>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</si>
  <si>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</si>
  <si>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</si>
  <si>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</si>
  <si>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</si>
  <si>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</si>
  <si>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</si>
  <si>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</si>
  <si>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</si>
  <si>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</si>
  <si>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</si>
  <si>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</si>
  <si>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</si>
  <si>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</si>
  <si>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</si>
  <si>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</si>
  <si>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</si>
  <si>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</si>
  <si>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</si>
  <si>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</si>
  <si>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</si>
  <si>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</si>
  <si>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</si>
  <si>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</si>
  <si>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</si>
  <si>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</si>
  <si>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</si>
  <si>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</si>
  <si>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</si>
  <si>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</si>
  <si>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</si>
  <si>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</si>
  <si>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</si>
  <si>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</si>
  <si>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</si>
  <si>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</si>
  <si>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</si>
  <si>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</si>
  <si>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</si>
  <si>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</si>
  <si>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</si>
  <si>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</si>
  <si>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</si>
  <si>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</si>
  <si>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</si>
  <si>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</si>
  <si>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</si>
  <si>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</si>
  <si>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</si>
  <si>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</si>
  <si>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</si>
  <si>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</si>
  <si>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</si>
  <si>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</si>
  <si>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</si>
  <si>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</si>
  <si>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</si>
  <si>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</si>
  <si>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</si>
  <si>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</si>
  <si>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</si>
  <si>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</si>
  <si>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</si>
  <si>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</si>
  <si>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</si>
  <si>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</si>
  <si>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</si>
  <si>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</si>
  <si>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</si>
  <si>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</si>
  <si>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</si>
  <si>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</si>
  <si>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</si>
  <si>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</si>
  <si>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</si>
  <si>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</si>
  <si>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</si>
  <si>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</si>
  <si>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</si>
  <si>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</si>
  <si>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</si>
  <si>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</si>
  <si>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</si>
  <si>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</si>
  <si>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</si>
  <si>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</si>
  <si>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</si>
  <si>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</si>
  <si>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</si>
  <si>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</si>
  <si>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</si>
  <si>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</si>
  <si>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</si>
  <si>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</si>
  <si>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</si>
  <si>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</si>
  <si>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</si>
  <si>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</si>
  <si>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</si>
  <si>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</si>
  <si>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</si>
  <si>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</si>
  <si>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</si>
  <si>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</si>
  <si>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</si>
  <si>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</si>
  <si>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</si>
  <si>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</si>
  <si>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</si>
  <si>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</si>
  <si>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</si>
  <si>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</si>
  <si>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</si>
  <si>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</si>
  <si>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</si>
  <si>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</si>
  <si>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</si>
  <si>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</si>
  <si>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</si>
  <si>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</si>
  <si>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</si>
  <si>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</si>
  <si>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</si>
  <si>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</si>
  <si>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</si>
  <si>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</si>
  <si>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</si>
  <si>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</si>
  <si>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</si>
  <si>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</si>
  <si>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</si>
  <si>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</si>
  <si>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</si>
  <si>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</si>
  <si>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</si>
  <si>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</si>
  <si>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</si>
  <si>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</si>
  <si>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</si>
  <si>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</si>
  <si>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</si>
  <si>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</si>
  <si>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</si>
  <si>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</si>
  <si>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</si>
  <si>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</si>
  <si>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</si>
  <si>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</si>
  <si>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</si>
  <si>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</si>
  <si>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</si>
  <si>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</si>
  <si>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</si>
  <si>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</si>
  <si>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</si>
  <si>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</si>
  <si>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</si>
  <si>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</si>
  <si>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</si>
  <si>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</si>
  <si>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</si>
  <si>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</si>
  <si>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</si>
  <si>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</si>
  <si>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</si>
  <si>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</si>
  <si>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</si>
  <si>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</si>
  <si>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</si>
  <si>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</si>
  <si>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</si>
  <si>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</si>
  <si>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</si>
  <si>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</si>
  <si>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</si>
  <si>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</si>
  <si>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</si>
  <si>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</si>
  <si>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</si>
  <si>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</si>
  <si>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</si>
  <si>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</si>
  <si>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</si>
  <si>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</si>
  <si>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</si>
  <si>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</si>
  <si>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</si>
  <si>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</si>
  <si>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</si>
  <si>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</si>
  <si>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</si>
  <si>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</si>
  <si>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</si>
  <si>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</si>
  <si>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</si>
  <si>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</si>
  <si>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</si>
  <si>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</si>
  <si>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</si>
  <si>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</si>
  <si>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</si>
  <si>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</si>
  <si>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</si>
  <si>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</si>
  <si>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</si>
  <si>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</si>
  <si>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</si>
  <si>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</si>
  <si>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</si>
  <si>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</si>
  <si>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</si>
  <si>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</si>
  <si>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</si>
  <si>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</si>
  <si>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</si>
  <si>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</si>
  <si>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</si>
  <si>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</si>
  <si>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</si>
  <si>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</si>
  <si>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</si>
  <si>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</si>
  <si>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</si>
  <si>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</si>
  <si>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</si>
  <si>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</si>
  <si>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</si>
  <si>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</si>
  <si>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</si>
  <si>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</si>
  <si>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</si>
  <si>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</si>
  <si>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</si>
  <si>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</si>
  <si>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</si>
  <si>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</si>
  <si>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</si>
  <si>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</si>
  <si>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</si>
  <si>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</si>
  <si>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</si>
  <si>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</si>
  <si>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</si>
  <si>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</si>
  <si>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</si>
  <si>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</si>
  <si>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</si>
  <si>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</si>
  <si>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</si>
  <si>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</si>
  <si>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</si>
  <si>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</si>
  <si>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</si>
  <si>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</si>
  <si>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</si>
  <si>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</si>
  <si>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</si>
  <si>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</si>
  <si>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</si>
  <si>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</si>
  <si>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</si>
  <si>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</si>
  <si>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</si>
  <si>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</si>
  <si>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</si>
  <si>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</si>
  <si>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</si>
  <si>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</si>
  <si>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</si>
  <si>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</si>
  <si>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</si>
  <si>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</si>
  <si>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</si>
  <si>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</si>
  <si>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</si>
  <si>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</si>
  <si>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</si>
  <si>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</si>
  <si>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</si>
  <si>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</si>
  <si>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</si>
  <si>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</si>
  <si>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</si>
  <si>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</si>
  <si>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</si>
  <si>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</si>
  <si>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</si>
  <si>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</si>
  <si>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</si>
  <si>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</si>
  <si>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</si>
  <si>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</si>
  <si>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</si>
  <si>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</si>
  <si>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</si>
  <si>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</si>
  <si>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</si>
  <si>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</si>
  <si>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</si>
  <si>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</si>
  <si>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</si>
  <si>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</si>
  <si>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</si>
  <si>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</si>
  <si>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</si>
  <si>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</si>
  <si>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</si>
  <si>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</si>
  <si>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</si>
  <si>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</si>
  <si>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</si>
  <si>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</si>
  <si>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</si>
  <si>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</si>
  <si>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</si>
  <si>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</si>
  <si>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</si>
  <si>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</si>
  <si>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</si>
  <si>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</si>
  <si>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</si>
  <si>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</si>
  <si>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</si>
  <si>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</si>
  <si>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</si>
  <si>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</si>
  <si>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</si>
  <si>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</si>
  <si>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</si>
  <si>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</si>
  <si>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</si>
  <si>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</si>
  <si>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</si>
  <si>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</si>
  <si>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</si>
  <si>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</si>
  <si>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</si>
  <si>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</si>
  <si>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</si>
  <si>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</si>
  <si>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</si>
  <si>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</si>
  <si>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</si>
  <si>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</si>
  <si>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</si>
  <si>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</si>
  <si>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</si>
  <si>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</si>
  <si>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</si>
  <si>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</si>
  <si>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</si>
  <si>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</si>
  <si>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</si>
  <si>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</si>
  <si>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</si>
  <si>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</si>
  <si>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</si>
  <si>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</si>
  <si>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</si>
  <si>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</si>
  <si>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</si>
  <si>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</si>
  <si>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</si>
  <si>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</si>
  <si>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</si>
  <si>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</si>
  <si>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</si>
  <si>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</si>
  <si>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</si>
  <si>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</si>
  <si>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</si>
  <si>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</si>
  <si>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</si>
  <si>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</si>
  <si>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</si>
  <si>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</si>
  <si>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</si>
  <si>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</si>
  <si>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</si>
  <si>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</si>
  <si>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</si>
  <si>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</si>
  <si>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</si>
  <si>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</si>
  <si>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</si>
  <si>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</si>
  <si>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</si>
  <si>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</si>
  <si>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</si>
  <si>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</si>
  <si>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</si>
  <si>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</si>
  <si>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</si>
  <si>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</si>
  <si>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</si>
  <si>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</si>
  <si>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</si>
  <si>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</si>
  <si>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</si>
  <si>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</si>
  <si>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</si>
  <si>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</si>
  <si>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</si>
  <si>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</si>
  <si>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</si>
  <si>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</si>
  <si>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</si>
  <si>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</si>
  <si>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</si>
  <si>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</si>
  <si>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</si>
  <si>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</si>
  <si>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</si>
  <si>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</si>
  <si>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</si>
  <si>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</si>
  <si>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</si>
  <si>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</si>
  <si>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</si>
  <si>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</si>
  <si>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</si>
  <si>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</si>
  <si>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</si>
  <si>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</si>
  <si>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</si>
  <si>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</si>
  <si>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</si>
  <si>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</si>
  <si>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</si>
  <si>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</si>
  <si>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</si>
  <si>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</si>
  <si>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</si>
  <si>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</si>
  <si>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</si>
  <si>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</si>
  <si>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</si>
  <si>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</si>
  <si>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</si>
  <si>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</si>
  <si>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</si>
  <si>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</si>
  <si>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</si>
  <si>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</si>
  <si>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</si>
  <si>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</si>
  <si>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</si>
  <si>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</si>
  <si>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</si>
  <si>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</si>
  <si>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</si>
  <si>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</si>
  <si>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</si>
  <si>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</si>
  <si>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</si>
  <si>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</si>
  <si>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</si>
  <si>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</si>
  <si>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</si>
  <si>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</si>
  <si>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</si>
  <si>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</si>
  <si>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</si>
  <si>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</si>
  <si>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</si>
  <si>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</si>
  <si>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</si>
  <si>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</si>
  <si>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</si>
  <si>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</si>
  <si>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</si>
  <si>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</si>
  <si>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</si>
  <si>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</si>
  <si>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</si>
  <si>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</si>
  <si>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</si>
  <si>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</si>
  <si>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</si>
  <si>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</si>
  <si>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</si>
  <si>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</si>
  <si>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</si>
  <si>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</si>
  <si>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</si>
  <si>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</si>
  <si>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</si>
  <si>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</si>
  <si>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</si>
  <si>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</si>
  <si>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</si>
  <si>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</si>
  <si>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</si>
  <si>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</si>
  <si>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</si>
  <si>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</si>
  <si>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</si>
  <si>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</si>
  <si>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</si>
  <si>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</si>
  <si>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</si>
  <si>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</si>
  <si>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</si>
  <si>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</si>
  <si>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</si>
  <si>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</si>
  <si>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</si>
  <si>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</si>
  <si>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</si>
  <si>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</si>
  <si>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</si>
  <si>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</si>
  <si>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</si>
  <si>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</si>
  <si>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</si>
  <si>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</si>
  <si>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</si>
  <si>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</si>
  <si>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</si>
  <si>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</si>
  <si>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</si>
  <si>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</si>
  <si>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</si>
  <si>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</si>
  <si>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</si>
  <si>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</si>
  <si>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</si>
  <si>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</si>
  <si>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</si>
  <si>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</si>
  <si>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</si>
  <si>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</si>
  <si>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</si>
  <si>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</si>
  <si>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</si>
  <si>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</si>
  <si>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</si>
  <si>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</si>
  <si>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</si>
  <si>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</si>
  <si>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</si>
  <si>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</si>
  <si>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</si>
  <si>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</si>
  <si>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</si>
  <si>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</si>
  <si>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</si>
  <si>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</si>
  <si>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</si>
  <si>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</si>
  <si>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</si>
  <si>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</si>
  <si>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</si>
  <si>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</si>
  <si>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</si>
  <si>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</si>
  <si>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</si>
  <si>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</si>
  <si>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</si>
  <si>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</si>
  <si>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</si>
  <si>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</si>
  <si>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</si>
  <si>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</si>
  <si>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</si>
  <si>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</si>
  <si>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</si>
  <si>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</si>
  <si>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</si>
  <si>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</si>
  <si>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</si>
  <si>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</si>
  <si>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</si>
  <si>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</si>
  <si>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</si>
  <si>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</si>
  <si>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</si>
  <si>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</si>
  <si>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</si>
  <si>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</si>
  <si>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</si>
  <si>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</si>
  <si>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</si>
  <si>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</si>
  <si>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</si>
  <si>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</si>
  <si>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</si>
  <si>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</si>
  <si>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</si>
  <si>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</si>
  <si>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</si>
  <si>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</si>
  <si>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</si>
  <si>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</si>
  <si>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</si>
  <si>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</si>
  <si>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</si>
  <si>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</si>
  <si>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</si>
  <si>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</si>
  <si>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</si>
  <si>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</si>
  <si>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</si>
  <si>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</si>
  <si>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</si>
  <si>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</si>
  <si>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</si>
  <si>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</si>
  <si>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</si>
  <si>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</si>
  <si>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</si>
  <si>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</si>
  <si>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</si>
  <si>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</si>
  <si>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</si>
  <si>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</si>
  <si>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</si>
  <si>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</si>
  <si>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</si>
  <si>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</si>
  <si>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</si>
  <si>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</si>
  <si>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</si>
  <si>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</si>
  <si>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</si>
  <si>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</si>
  <si>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</si>
  <si>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</si>
  <si>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</si>
  <si>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</si>
  <si>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</si>
  <si>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</si>
  <si>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</si>
  <si>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</si>
  <si>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</si>
  <si>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</si>
  <si>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</si>
  <si>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</si>
  <si>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</si>
  <si>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</si>
  <si>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</si>
  <si>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</si>
  <si>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</si>
  <si>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</si>
  <si>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</si>
  <si>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</si>
  <si>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</si>
  <si>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</si>
  <si>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</si>
  <si>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</si>
  <si>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</si>
  <si>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</si>
  <si>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</si>
  <si>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</si>
  <si>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</si>
  <si>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</si>
  <si>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</si>
  <si>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</si>
  <si>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</si>
  <si>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</si>
  <si>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</si>
  <si>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</si>
  <si>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</si>
  <si>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</si>
  <si>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</si>
  <si>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</si>
  <si>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</si>
  <si>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</si>
  <si>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</si>
  <si>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</si>
  <si>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</si>
  <si>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</si>
  <si>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</si>
  <si>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</si>
  <si>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</si>
  <si>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</si>
  <si>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</si>
  <si>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</si>
  <si>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</si>
  <si>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</si>
  <si>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</si>
  <si>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</si>
  <si>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</si>
  <si>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</si>
  <si>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</si>
  <si>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</si>
  <si>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</si>
  <si>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</si>
  <si>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</si>
  <si>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</si>
  <si>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</si>
  <si>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</si>
  <si>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</si>
  <si>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</si>
  <si>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</si>
  <si>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</si>
  <si>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</si>
  <si>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</si>
  <si>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</si>
  <si>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</si>
  <si>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</si>
  <si>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</si>
  <si>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</si>
  <si>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</si>
  <si>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</si>
  <si>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</si>
  <si>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</si>
  <si>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</si>
  <si>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</si>
  <si>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</si>
  <si>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</si>
  <si>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</si>
  <si>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</si>
  <si>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</si>
  <si>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</si>
  <si>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</si>
  <si>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</si>
  <si>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</si>
  <si>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</si>
  <si>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</si>
  <si>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</si>
  <si>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</si>
  <si>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</si>
  <si>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</si>
  <si>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</si>
  <si>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</si>
  <si>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</si>
  <si>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</si>
  <si>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</si>
  <si>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</si>
  <si>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</si>
  <si>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</si>
  <si>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</si>
  <si>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</si>
  <si>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</si>
  <si>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</si>
  <si>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</si>
  <si>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</si>
  <si>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</si>
  <si>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</si>
  <si>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</si>
  <si>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</si>
  <si>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</si>
  <si>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</si>
  <si>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</si>
  <si>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</si>
  <si>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</si>
  <si>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</si>
  <si>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</si>
  <si>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</si>
  <si>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</si>
  <si>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</si>
  <si>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</si>
  <si>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</si>
  <si>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</si>
  <si>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</si>
  <si>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</si>
  <si>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</si>
  <si>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</si>
  <si>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</si>
  <si>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</si>
  <si>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</si>
  <si>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</si>
  <si>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</si>
  <si>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</si>
  <si>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</si>
  <si>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</si>
  <si>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</si>
  <si>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</si>
  <si>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</si>
  <si>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</si>
  <si>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</si>
  <si>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</si>
  <si>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</si>
  <si>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</si>
  <si>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</si>
  <si>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</si>
  <si>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</si>
  <si>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</si>
  <si>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</si>
  <si>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</si>
  <si>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</si>
  <si>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</si>
  <si>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</si>
  <si>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</si>
  <si>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</si>
  <si>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</si>
  <si>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</si>
  <si>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</si>
  <si>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</si>
  <si>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</si>
  <si>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</si>
  <si>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</si>
  <si>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</si>
  <si>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</si>
  <si>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</si>
  <si>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</si>
  <si>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</si>
  <si>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</si>
  <si>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</si>
  <si>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</si>
  <si>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</si>
  <si>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</si>
  <si>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</si>
  <si>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</si>
  <si>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</si>
  <si>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</si>
  <si>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</si>
  <si>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</si>
  <si>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</si>
  <si>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</si>
  <si>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</si>
  <si>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</si>
  <si>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</si>
  <si>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</si>
  <si>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</si>
  <si>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</si>
  <si>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</si>
  <si>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</si>
  <si>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</si>
  <si>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</si>
  <si>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</si>
  <si>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</si>
  <si>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</si>
  <si>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</si>
  <si>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</si>
  <si>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</si>
  <si>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</si>
  <si>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</si>
  <si>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</si>
  <si>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</si>
  <si>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</si>
  <si>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</si>
  <si>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</si>
  <si>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</si>
  <si>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</si>
  <si>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</si>
  <si>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</si>
  <si>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</si>
  <si>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</si>
  <si>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</si>
  <si>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</si>
  <si>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</si>
  <si>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</si>
  <si>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</si>
  <si>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</si>
  <si>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</si>
  <si>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</si>
  <si>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</si>
  <si>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</si>
  <si>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</si>
  <si>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</si>
  <si>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</si>
  <si>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</si>
  <si>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</si>
  <si>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</si>
  <si>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</si>
  <si>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</si>
  <si>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</si>
  <si>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</si>
  <si>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</si>
  <si>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</si>
  <si>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</si>
  <si>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</si>
  <si>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</si>
  <si>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</si>
  <si>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</si>
  <si>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</si>
  <si>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</si>
  <si>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</si>
  <si>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</si>
  <si>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</si>
  <si>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</si>
  <si>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</si>
  <si>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</si>
  <si>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</si>
  <si>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</si>
  <si>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</si>
  <si>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</si>
  <si>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</si>
  <si>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</si>
  <si>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</si>
  <si>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</si>
  <si>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</si>
  <si>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</si>
  <si>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</si>
  <si>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</si>
  <si>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</si>
  <si>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</si>
  <si>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</si>
  <si>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</si>
  <si>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</si>
  <si>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</si>
  <si>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</si>
  <si>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</si>
  <si>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</si>
  <si>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</si>
  <si>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</si>
  <si>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</si>
  <si>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</si>
  <si>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</si>
  <si>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</si>
  <si>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</si>
  <si>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</si>
  <si>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</si>
  <si>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</si>
  <si>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</si>
  <si>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</si>
  <si>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</si>
  <si>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</si>
  <si>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</si>
  <si>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</si>
  <si>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</si>
  <si>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</si>
  <si>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</si>
  <si>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</si>
  <si>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</si>
  <si>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</si>
  <si>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</si>
  <si>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</si>
  <si>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</si>
  <si>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</si>
  <si>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</si>
  <si>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</si>
  <si>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</si>
  <si>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</si>
  <si>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</si>
  <si>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</si>
  <si>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</si>
  <si>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</si>
  <si>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</si>
  <si>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</si>
  <si>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</si>
  <si>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</si>
  <si>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</si>
  <si>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</si>
  <si>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</si>
  <si>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</si>
  <si>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</si>
  <si>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</si>
  <si>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</si>
  <si>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</si>
  <si>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</si>
  <si>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</si>
  <si>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</si>
  <si>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</si>
  <si>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</si>
  <si>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</si>
  <si>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</si>
  <si>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</si>
  <si>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</si>
  <si>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</si>
  <si>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</si>
  <si>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</si>
  <si>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</si>
  <si>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</si>
  <si>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</si>
  <si>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</si>
  <si>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</si>
  <si>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</si>
  <si>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</si>
  <si>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</si>
  <si>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</si>
  <si>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</si>
  <si>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</si>
  <si>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</si>
  <si>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</si>
  <si>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</si>
  <si>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</si>
  <si>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</si>
  <si>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</si>
  <si>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</si>
  <si>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</si>
  <si>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</si>
  <si>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</si>
  <si>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</si>
  <si>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</si>
  <si>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</si>
  <si>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</si>
  <si>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</si>
  <si>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</si>
  <si>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</si>
  <si>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</si>
  <si>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</si>
  <si>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</si>
  <si>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</si>
  <si>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</si>
  <si>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</si>
  <si>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</si>
  <si>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</si>
  <si>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</si>
  <si>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</si>
  <si>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</si>
  <si>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</si>
  <si>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</si>
  <si>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</si>
  <si>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</si>
  <si>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</si>
  <si>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</si>
  <si>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</si>
  <si>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</si>
  <si>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</si>
  <si>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</si>
  <si>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</si>
  <si>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</si>
  <si>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</si>
  <si>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</si>
  <si>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</si>
  <si>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</si>
  <si>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</si>
  <si>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</si>
  <si>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</si>
  <si>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</si>
  <si>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</si>
  <si>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</si>
  <si>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</si>
  <si>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</si>
  <si>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</si>
  <si>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</si>
  <si>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</si>
  <si>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</si>
  <si>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</si>
  <si>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</si>
  <si>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</si>
  <si>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</si>
  <si>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</si>
  <si>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</si>
  <si>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</si>
  <si>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</si>
  <si>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</si>
  <si>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</si>
  <si>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</si>
  <si>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</si>
  <si>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</si>
  <si>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</si>
  <si>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</si>
  <si>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</si>
  <si>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</si>
  <si>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</si>
  <si>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</si>
  <si>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</si>
  <si>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</si>
  <si>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</si>
  <si>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</si>
  <si>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</si>
  <si>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</si>
  <si>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</si>
  <si>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</si>
  <si>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</si>
  <si>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</si>
  <si>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</si>
  <si>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</si>
  <si>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</si>
  <si>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</si>
  <si>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</si>
  <si>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</si>
  <si>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</si>
  <si>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</si>
  <si>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</si>
  <si>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</si>
  <si>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</si>
  <si>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</si>
  <si>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</si>
  <si>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</si>
  <si>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</si>
  <si>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</si>
  <si>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</si>
  <si>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</si>
  <si>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</si>
  <si>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</si>
  <si>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</si>
  <si>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</si>
  <si>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</si>
  <si>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</si>
  <si>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</si>
  <si>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</si>
  <si>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</si>
  <si>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</si>
  <si>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</si>
  <si>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</si>
  <si>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</si>
  <si>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</si>
  <si>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</si>
  <si>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</si>
  <si>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</si>
  <si>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</si>
  <si>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</si>
  <si>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</si>
  <si>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</si>
  <si>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</si>
  <si>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</si>
  <si>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</si>
  <si>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</si>
  <si>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</si>
  <si>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</si>
  <si>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</si>
  <si>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</si>
  <si>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</si>
  <si>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</si>
  <si>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</si>
  <si>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</si>
  <si>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</si>
  <si>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</si>
  <si>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</si>
  <si>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</si>
  <si>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</si>
  <si>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</si>
  <si>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</si>
  <si>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</si>
  <si>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</si>
  <si>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</si>
  <si>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</si>
  <si>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</si>
  <si>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</si>
  <si>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</si>
  <si>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</si>
  <si>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</si>
  <si>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</si>
  <si>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</si>
  <si>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</si>
  <si>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</si>
  <si>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</si>
  <si>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</si>
  <si>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</si>
  <si>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</si>
  <si>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</si>
  <si>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</si>
  <si>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</si>
  <si>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</si>
  <si>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</si>
  <si>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</si>
  <si>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</si>
  <si>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</si>
  <si>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</si>
  <si>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</si>
  <si>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</si>
  <si>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</si>
  <si>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</si>
  <si>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</si>
  <si>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</si>
  <si>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</si>
  <si>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</si>
  <si>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</si>
  <si>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</si>
  <si>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</si>
  <si>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</si>
  <si>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</si>
  <si>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</si>
  <si>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</si>
  <si>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</si>
  <si>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</si>
  <si>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</si>
  <si>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</si>
  <si>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</si>
  <si>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</si>
  <si>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</si>
  <si>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</si>
  <si>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</si>
  <si>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</si>
  <si>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</si>
  <si>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</si>
  <si>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</si>
  <si>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</si>
  <si>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</si>
  <si>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</si>
  <si>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</si>
  <si>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</si>
  <si>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</si>
  <si>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</si>
  <si>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</si>
  <si>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</si>
  <si>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</si>
  <si>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</si>
  <si>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</si>
  <si>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</si>
  <si>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</si>
  <si>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</si>
  <si>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</si>
  <si>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</si>
  <si>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</si>
  <si>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</si>
  <si>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</si>
  <si>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</si>
  <si>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</si>
  <si>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</si>
  <si>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</si>
  <si>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</si>
  <si>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</si>
  <si>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</si>
  <si>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</si>
  <si>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</si>
  <si>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</si>
  <si>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</si>
  <si>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</si>
  <si>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</si>
  <si>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</si>
  <si>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</si>
  <si>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</si>
  <si>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</si>
  <si>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</si>
  <si>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</si>
  <si>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</si>
  <si>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</si>
  <si>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</si>
  <si>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</si>
  <si>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</si>
  <si>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</si>
  <si>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</si>
  <si>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</si>
  <si>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</si>
  <si>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</si>
  <si>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</si>
  <si>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</si>
  <si>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</si>
  <si>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</si>
  <si>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</si>
  <si>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</si>
  <si>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</si>
  <si>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</si>
  <si>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</si>
  <si>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</si>
  <si>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</si>
  <si>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</si>
  <si>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</si>
  <si>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</si>
  <si>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</si>
  <si>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</si>
  <si>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</si>
  <si>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</si>
  <si>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</si>
  <si>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</si>
  <si>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</si>
  <si>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</si>
  <si>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</si>
  <si>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</si>
  <si>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</si>
  <si>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</si>
  <si>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</si>
  <si>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</si>
  <si>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</si>
  <si>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</si>
  <si>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</si>
  <si>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</si>
  <si>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</si>
  <si>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</si>
  <si>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</si>
  <si>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</si>
  <si>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</si>
  <si>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</si>
  <si>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</si>
  <si>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</si>
  <si>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</si>
  <si>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</si>
  <si>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</si>
  <si>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</si>
  <si>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</si>
  <si>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</si>
  <si>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</si>
  <si>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</si>
  <si>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</si>
  <si>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</si>
  <si>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</si>
  <si>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</si>
  <si>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</si>
  <si>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</si>
  <si>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</si>
  <si>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</si>
  <si>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</si>
  <si>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</si>
  <si>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</si>
  <si>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</si>
  <si>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</si>
  <si>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</si>
  <si>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</si>
  <si>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</si>
  <si>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</si>
  <si>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</si>
  <si>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</si>
  <si>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</si>
  <si>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</si>
  <si>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</si>
  <si>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</si>
  <si>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</si>
  <si>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</si>
  <si>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</si>
  <si>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</si>
  <si>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</si>
  <si>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</si>
  <si>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</si>
  <si>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</si>
  <si>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</si>
  <si>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</si>
  <si>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</si>
  <si>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</si>
  <si>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</si>
  <si>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</si>
  <si>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</si>
  <si>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</si>
  <si>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</si>
  <si>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</si>
  <si>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</si>
  <si>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</si>
  <si>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</si>
  <si>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</si>
  <si>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</si>
  <si>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</si>
  <si>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</si>
  <si>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</si>
  <si>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</si>
  <si>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</si>
  <si>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</si>
  <si>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</si>
  <si>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</si>
  <si>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</si>
  <si>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</si>
  <si>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</si>
  <si>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</si>
  <si>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</si>
  <si>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</si>
  <si>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</si>
  <si>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</si>
  <si>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</si>
  <si>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</si>
  <si>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</si>
  <si>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</si>
  <si>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</si>
  <si>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</si>
  <si>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</si>
  <si>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</si>
  <si>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</si>
  <si>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</si>
  <si>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</si>
  <si>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</si>
  <si>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</si>
  <si>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</si>
  <si>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</si>
  <si>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</si>
  <si>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</si>
  <si>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</si>
  <si>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</si>
  <si>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</si>
  <si>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</si>
  <si>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</si>
  <si>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</si>
  <si>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</si>
  <si>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</si>
  <si>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</si>
  <si>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</si>
  <si>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</si>
  <si>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</si>
  <si>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</si>
  <si>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</si>
  <si>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</si>
  <si>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</si>
  <si>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</si>
  <si>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</si>
  <si>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</si>
  <si>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</si>
  <si>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</si>
  <si>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</si>
  <si>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</si>
  <si>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</si>
  <si>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</si>
  <si>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</si>
  <si>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</si>
  <si>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</si>
  <si>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</si>
  <si>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</si>
  <si>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</si>
  <si>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</si>
  <si>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</si>
  <si>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</si>
  <si>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</si>
  <si>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</si>
  <si>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</si>
  <si>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</si>
  <si>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</si>
  <si>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</si>
  <si>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</si>
  <si>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</si>
  <si>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</si>
  <si>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</si>
  <si>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</si>
  <si>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</si>
  <si>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</si>
  <si>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</si>
  <si>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</si>
  <si>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</si>
  <si>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</si>
  <si>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</si>
  <si>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</si>
  <si>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</si>
  <si>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</si>
  <si>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</si>
  <si>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</si>
  <si>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</si>
  <si>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</si>
  <si>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</si>
  <si>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</si>
  <si>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</si>
  <si>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</si>
  <si>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</si>
  <si>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</si>
  <si>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</si>
  <si>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</si>
  <si>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</si>
  <si>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</si>
  <si>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</si>
  <si>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</si>
  <si>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</si>
  <si>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</si>
  <si>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</si>
  <si>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</si>
  <si>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</si>
  <si>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</si>
  <si>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</si>
  <si>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</si>
  <si>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</si>
  <si>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</si>
  <si>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</si>
  <si>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</si>
  <si>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</si>
  <si>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</si>
  <si>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</si>
  <si>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</si>
  <si>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</si>
  <si>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</si>
  <si>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</si>
  <si>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</si>
  <si>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</si>
  <si>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</si>
  <si>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</si>
  <si>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</si>
  <si>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</si>
  <si>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</si>
  <si>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</si>
  <si>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</si>
  <si>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</si>
  <si>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</si>
  <si>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</si>
  <si>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</si>
  <si>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</si>
  <si>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</si>
  <si>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</si>
  <si>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</si>
  <si>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</si>
  <si>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</si>
  <si>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</si>
  <si>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</si>
  <si>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</si>
  <si>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</si>
  <si>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</si>
  <si>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</si>
  <si>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</si>
  <si>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</si>
  <si>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</si>
  <si>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</si>
  <si>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</si>
  <si>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</si>
  <si>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</si>
  <si>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</si>
  <si>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</si>
  <si>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</si>
  <si>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</si>
  <si>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</si>
  <si>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</si>
  <si>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</si>
  <si>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</si>
  <si>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</si>
  <si>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</si>
  <si>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</si>
  <si>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</si>
  <si>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</si>
  <si>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</si>
  <si>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</si>
  <si>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</si>
  <si>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</si>
  <si>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</si>
  <si>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</si>
  <si>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</si>
  <si>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</si>
  <si>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</si>
  <si>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</si>
  <si>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</si>
  <si>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</si>
  <si>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</si>
  <si>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</si>
  <si>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</si>
  <si>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</si>
  <si>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</si>
  <si>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</si>
  <si>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</si>
  <si>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</si>
  <si>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</si>
  <si>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</si>
  <si>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</si>
  <si>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</si>
  <si>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</si>
  <si>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</si>
  <si>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</si>
  <si>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</si>
  <si>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</si>
  <si>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</si>
  <si>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</si>
  <si>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</si>
  <si>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</si>
  <si>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</si>
  <si>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</si>
  <si>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</si>
  <si>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</si>
  <si>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</si>
  <si>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</si>
  <si>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</si>
  <si>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</si>
  <si>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</si>
  <si>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</si>
  <si>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</si>
  <si>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</si>
  <si>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</si>
  <si>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</si>
  <si>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</si>
  <si>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</si>
  <si>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</si>
  <si>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</si>
  <si>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</si>
  <si>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</si>
  <si>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</si>
  <si>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</si>
  <si>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</si>
  <si>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</si>
  <si>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</si>
  <si>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</si>
  <si>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</si>
  <si>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</si>
  <si>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</si>
  <si>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</si>
  <si>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</si>
  <si>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</si>
  <si>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</si>
  <si>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</si>
  <si>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</si>
  <si>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</si>
  <si>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</si>
  <si>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</si>
  <si>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</si>
  <si>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</si>
  <si>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</si>
  <si>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</si>
  <si>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</si>
  <si>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</si>
  <si>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</si>
  <si>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</si>
  <si>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</si>
  <si>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</si>
  <si>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</si>
  <si>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</si>
  <si>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</si>
  <si>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</si>
  <si>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</si>
  <si>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</si>
  <si>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</si>
  <si>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</si>
  <si>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</si>
  <si>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</si>
  <si>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</si>
  <si>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</si>
  <si>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</si>
  <si>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</si>
  <si>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</si>
  <si>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</si>
  <si>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</si>
  <si>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</si>
  <si>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</si>
  <si>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</si>
  <si>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</si>
  <si>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</si>
  <si>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</si>
  <si>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</si>
  <si>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</si>
  <si>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</si>
  <si>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</si>
  <si>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</si>
  <si>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</si>
  <si>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</si>
  <si>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</si>
  <si>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</si>
  <si>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</si>
  <si>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</si>
  <si>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</si>
  <si>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</si>
  <si>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</si>
  <si>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</si>
  <si>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</si>
  <si>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</si>
  <si>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</si>
  <si>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</si>
  <si>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</si>
  <si>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</si>
  <si>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</si>
  <si>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</si>
  <si>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</si>
  <si>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</si>
  <si>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</si>
  <si>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</si>
  <si>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</si>
  <si>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</si>
  <si>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</si>
  <si>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</si>
  <si>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</si>
  <si>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</si>
  <si>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</si>
  <si>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</si>
  <si>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</si>
  <si>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</si>
  <si>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</si>
  <si>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</si>
  <si>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</si>
  <si>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</si>
  <si>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</si>
  <si>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</si>
  <si>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</si>
  <si>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</si>
  <si>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</si>
  <si>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</si>
  <si>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</si>
  <si>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</si>
  <si>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</si>
  <si>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</si>
  <si>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</si>
  <si>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</si>
  <si>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</si>
  <si>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</si>
  <si>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</si>
  <si>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</si>
  <si>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</si>
  <si>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</si>
  <si>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</si>
  <si>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</si>
  <si>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</si>
  <si>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</si>
  <si>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</si>
  <si>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</si>
  <si>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</si>
  <si>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</si>
  <si>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</si>
  <si>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</si>
  <si>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</si>
  <si>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</si>
  <si>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</si>
  <si>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</si>
  <si>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</si>
  <si>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</si>
  <si>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</si>
  <si>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</si>
  <si>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</si>
  <si>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</si>
  <si>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</si>
  <si>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</si>
  <si>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</si>
  <si>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</si>
  <si>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</si>
  <si>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</si>
  <si>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</si>
  <si>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</si>
  <si>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</si>
  <si>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</si>
  <si>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</si>
  <si>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</si>
  <si>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</si>
  <si>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</si>
  <si>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</si>
  <si>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</si>
  <si>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</si>
  <si>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</si>
  <si>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</si>
  <si>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</si>
  <si>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</si>
  <si>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</si>
  <si>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</si>
  <si>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</si>
  <si>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</si>
  <si>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</si>
  <si>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</si>
  <si>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</si>
  <si>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</si>
  <si>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</si>
  <si>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</si>
  <si>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</si>
  <si>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</si>
  <si>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</si>
  <si>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</si>
  <si>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</si>
  <si>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</si>
  <si>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</si>
  <si>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</si>
  <si>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</si>
  <si>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</si>
  <si>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</si>
  <si>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</si>
  <si>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</si>
  <si>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</si>
  <si>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</si>
  <si>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</si>
  <si>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</si>
  <si>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</si>
  <si>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</si>
  <si>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</si>
  <si>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</si>
  <si>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</si>
  <si>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</si>
  <si>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</si>
  <si>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</si>
  <si>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</si>
  <si>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</si>
  <si>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</si>
  <si>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</si>
  <si>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</si>
  <si>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</si>
  <si>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</si>
  <si>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</si>
  <si>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</si>
  <si>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</si>
  <si>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</si>
  <si>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</si>
  <si>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</si>
  <si>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</si>
  <si>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</si>
  <si>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</si>
  <si>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</si>
  <si>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</si>
  <si>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</si>
  <si>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</si>
  <si>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</si>
  <si>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</si>
  <si>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</si>
  <si>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</si>
  <si>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</si>
  <si>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</si>
  <si>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</si>
  <si>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</si>
  <si>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</si>
  <si>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</si>
  <si>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</si>
  <si>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</si>
  <si>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</si>
  <si>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</si>
  <si>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</si>
  <si>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</si>
  <si>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</si>
  <si>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</si>
  <si>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</si>
  <si>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</si>
  <si>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</si>
  <si>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</si>
  <si>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</si>
  <si>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</si>
  <si>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</si>
  <si>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</si>
  <si>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</si>
  <si>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</si>
  <si>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</si>
  <si>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</si>
  <si>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</si>
  <si>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</si>
  <si>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</si>
  <si>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</si>
  <si>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</si>
  <si>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</si>
  <si>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</si>
  <si>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</si>
  <si>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</si>
  <si>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</si>
  <si>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</si>
  <si>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</si>
  <si>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</si>
  <si>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</si>
  <si>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</si>
  <si>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</si>
  <si>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</si>
  <si>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</si>
  <si>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</si>
  <si>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</si>
  <si>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</si>
  <si>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</si>
  <si>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</si>
  <si>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</si>
  <si>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</si>
  <si>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</si>
  <si>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</si>
  <si>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</si>
  <si>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</si>
  <si>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</si>
  <si>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</si>
  <si>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</si>
  <si>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</si>
  <si>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</si>
  <si>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</si>
  <si>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</si>
  <si>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</si>
  <si>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</si>
  <si>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</si>
  <si>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</si>
  <si>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</si>
  <si>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</si>
  <si>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</si>
  <si>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</si>
  <si>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</si>
  <si>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</si>
  <si>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</si>
  <si>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</si>
  <si>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</si>
  <si>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</si>
  <si>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</si>
  <si>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</si>
  <si>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</si>
  <si>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</si>
  <si>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</si>
  <si>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</si>
  <si>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</si>
  <si>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</si>
  <si>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</si>
  <si>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</si>
  <si>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</si>
  <si>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</si>
  <si>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</si>
  <si>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</si>
  <si>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</si>
  <si>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</si>
  <si>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</si>
  <si>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</si>
  <si>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</si>
  <si>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</si>
  <si>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</si>
  <si>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</si>
  <si>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</si>
  <si>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</si>
  <si>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</si>
  <si>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</si>
  <si>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</si>
  <si>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</si>
  <si>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</si>
  <si>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</si>
  <si>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</si>
  <si>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</si>
  <si>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</si>
  <si>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</si>
  <si>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</si>
  <si>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</si>
  <si>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</si>
  <si>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</si>
  <si>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</si>
  <si>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</si>
  <si>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</si>
  <si>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</si>
  <si>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</si>
  <si>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</si>
  <si>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</si>
  <si>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</si>
  <si>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</si>
  <si>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</si>
  <si>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</si>
  <si>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</si>
  <si>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</si>
  <si>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</si>
  <si>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</si>
  <si>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</si>
  <si>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</si>
  <si>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</si>
  <si>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</si>
  <si>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</si>
  <si>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</si>
  <si>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</si>
  <si>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</si>
  <si>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</si>
  <si>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</si>
  <si>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</si>
  <si>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</si>
  <si>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</si>
  <si>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</si>
  <si>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</si>
  <si>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</si>
  <si>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</si>
  <si>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</si>
  <si>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</si>
  <si>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</si>
  <si>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</si>
  <si>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</si>
  <si>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</si>
  <si>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</si>
  <si>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</si>
  <si>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</si>
  <si>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</si>
  <si>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</si>
  <si>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</si>
  <si>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</si>
  <si>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</si>
  <si>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</si>
  <si>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</si>
  <si>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</si>
  <si>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</si>
  <si>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</si>
  <si>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</si>
  <si>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</si>
  <si>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</si>
  <si>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</si>
  <si>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</si>
  <si>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</si>
  <si>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</si>
  <si>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</si>
  <si>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</si>
  <si>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</si>
  <si>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</si>
  <si>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</si>
  <si>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</si>
  <si>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</si>
  <si>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</si>
  <si>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</si>
  <si>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</si>
  <si>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</si>
  <si>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</si>
  <si>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</si>
  <si>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</si>
  <si>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</si>
  <si>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</si>
  <si>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</si>
  <si>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</si>
  <si>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</si>
  <si>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</si>
  <si>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</si>
  <si>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</si>
  <si>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</si>
  <si>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</si>
  <si>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</si>
  <si>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</si>
  <si>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</si>
  <si>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</si>
  <si>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</si>
  <si>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</si>
  <si>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</si>
  <si>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</si>
  <si>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</si>
  <si>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</si>
  <si>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</si>
  <si>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</si>
  <si>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</si>
  <si>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</si>
  <si>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</si>
  <si>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</si>
  <si>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</si>
  <si>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</si>
  <si>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</si>
  <si>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</si>
  <si>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</si>
  <si>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</si>
  <si>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</si>
  <si>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</si>
  <si>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</si>
  <si>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</si>
  <si>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</si>
  <si>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</si>
  <si>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</si>
  <si>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</si>
  <si>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</si>
  <si>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</si>
  <si>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</si>
  <si>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</si>
  <si>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</si>
  <si>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</si>
  <si>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</si>
  <si>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</si>
  <si>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</si>
  <si>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</si>
  <si>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</si>
  <si>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</si>
  <si>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</si>
  <si>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</si>
  <si>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</si>
  <si>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</si>
  <si>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</si>
  <si>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</si>
  <si>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</si>
  <si>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</si>
  <si>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</si>
  <si>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</si>
  <si>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</si>
  <si>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</si>
  <si>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</si>
  <si>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</si>
  <si>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</si>
  <si>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</si>
  <si>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</si>
  <si>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</si>
  <si>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</si>
  <si>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</si>
  <si>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</si>
  <si>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</si>
  <si>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</si>
  <si>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</si>
  <si>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</si>
  <si>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</si>
  <si>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</si>
  <si>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</si>
  <si>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</si>
  <si>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</si>
  <si>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</si>
  <si>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</si>
  <si>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</si>
  <si>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</si>
  <si>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</si>
  <si>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</si>
  <si>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</si>
  <si>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</si>
  <si>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</si>
  <si>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</si>
  <si>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</si>
  <si>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</si>
  <si>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</si>
  <si>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</si>
  <si>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</si>
  <si>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</si>
  <si>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</si>
  <si>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</si>
  <si>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</si>
  <si>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</si>
  <si>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</si>
  <si>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</si>
  <si>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</si>
  <si>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</si>
  <si>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</si>
  <si>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</si>
  <si>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</si>
  <si>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</si>
  <si>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</si>
  <si>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</si>
  <si>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</si>
  <si>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</si>
  <si>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</si>
  <si>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</si>
  <si>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</si>
  <si>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</si>
  <si>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</si>
  <si>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</si>
  <si>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</si>
  <si>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</si>
  <si>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</si>
  <si>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</si>
  <si>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</si>
  <si>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</si>
  <si>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</si>
  <si>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</si>
  <si>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</si>
  <si>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</si>
  <si>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</si>
  <si>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</si>
  <si>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</si>
  <si>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</si>
  <si>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</si>
  <si>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</si>
  <si>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</si>
  <si>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</si>
  <si>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</si>
  <si>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</si>
  <si>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</si>
  <si>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</si>
  <si>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</si>
  <si>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</si>
  <si>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</si>
  <si>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</si>
  <si>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</si>
  <si>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</si>
  <si>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</si>
  <si>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</si>
  <si>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</si>
  <si>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</si>
  <si>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</si>
  <si>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</si>
  <si>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</si>
  <si>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</si>
  <si>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</si>
  <si>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</si>
  <si>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</si>
  <si>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</si>
  <si>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</si>
  <si>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</si>
  <si>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</si>
  <si>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</si>
  <si>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</si>
  <si>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</si>
  <si>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</si>
  <si>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</si>
  <si>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</si>
  <si>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</si>
  <si>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</si>
  <si>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</si>
  <si>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</si>
  <si>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</si>
  <si>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</si>
  <si>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</si>
  <si>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</si>
  <si>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</si>
  <si>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</si>
  <si>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</si>
  <si>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</si>
  <si>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</si>
  <si>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</si>
  <si>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</si>
  <si>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</si>
  <si>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</si>
  <si>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</si>
  <si>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</si>
  <si>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</si>
  <si>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</si>
  <si>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</si>
  <si>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</si>
  <si>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</si>
  <si>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</si>
  <si>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</si>
  <si>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</si>
  <si>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</si>
  <si>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</si>
  <si>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</si>
  <si>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</si>
  <si>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</si>
  <si>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</si>
  <si>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</si>
  <si>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</si>
  <si>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</si>
  <si>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</si>
  <si>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</si>
  <si>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</si>
  <si>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</si>
  <si>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</si>
  <si>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</si>
  <si>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</si>
  <si>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</si>
  <si>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</si>
  <si>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</si>
  <si>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</si>
  <si>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</si>
  <si>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</si>
  <si>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</si>
  <si>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</si>
  <si>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</si>
  <si>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</si>
  <si>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</si>
  <si>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</si>
  <si>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</si>
  <si>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</si>
  <si>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</si>
  <si>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</si>
  <si>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</si>
  <si>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</si>
  <si>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</si>
  <si>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</si>
  <si>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</si>
  <si>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</si>
  <si>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</si>
  <si>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</si>
  <si>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</si>
  <si>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</si>
  <si>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</si>
  <si>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</si>
  <si>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</si>
  <si>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</si>
  <si>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</si>
  <si>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</si>
  <si>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</si>
  <si>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</si>
  <si>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</si>
  <si>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</si>
  <si>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</si>
  <si>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</si>
  <si>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</si>
  <si>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</si>
  <si>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</si>
  <si>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</si>
  <si>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</si>
  <si>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</si>
  <si>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</si>
  <si>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</si>
  <si>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</si>
  <si>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</si>
  <si>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</si>
  <si>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</si>
  <si>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</si>
  <si>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</si>
  <si>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</si>
  <si>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</si>
  <si>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</si>
  <si>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</si>
  <si>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</si>
  <si>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</si>
  <si>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</si>
  <si>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</si>
  <si>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</si>
  <si>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</si>
  <si>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</si>
  <si>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</si>
  <si>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</si>
  <si>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</si>
  <si>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</si>
  <si>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</si>
  <si>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</si>
  <si>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</si>
  <si>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</si>
  <si>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</si>
  <si>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</si>
  <si>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</si>
  <si>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</si>
  <si>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</si>
  <si>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</si>
  <si>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</si>
  <si>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</si>
  <si>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</si>
  <si>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</si>
  <si>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</si>
  <si>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</si>
  <si>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</si>
  <si>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</si>
  <si>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</si>
  <si>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</si>
  <si>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</si>
  <si>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</si>
  <si>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</si>
  <si>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</si>
  <si>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</si>
  <si>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</si>
  <si>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</si>
  <si>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</si>
  <si>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</si>
  <si>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</si>
  <si>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</si>
  <si>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</si>
  <si>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</si>
  <si>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</si>
  <si>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</si>
  <si>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</si>
  <si>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</si>
  <si>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</si>
  <si>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</si>
  <si>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</si>
  <si>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</si>
  <si>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</si>
  <si>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</si>
  <si>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</si>
  <si>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</si>
  <si>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</si>
  <si>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</si>
  <si>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</si>
  <si>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</si>
  <si>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</si>
  <si>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</si>
  <si>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</si>
  <si>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</si>
  <si>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</si>
  <si>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</si>
  <si>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</si>
  <si>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</si>
  <si>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</si>
  <si>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</si>
  <si>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</si>
  <si>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</si>
  <si>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</si>
  <si>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</si>
  <si>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</si>
  <si>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</si>
  <si>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</si>
  <si>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</si>
  <si>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</si>
  <si>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</si>
  <si>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</si>
  <si>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</si>
  <si>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</si>
  <si>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</si>
  <si>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</si>
  <si>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</si>
  <si>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</si>
  <si>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</si>
  <si>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</si>
  <si>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</si>
  <si>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</si>
  <si>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</si>
  <si>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</si>
  <si>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</si>
  <si>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</si>
  <si>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</si>
  <si>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</si>
  <si>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</si>
  <si>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</si>
  <si>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</si>
  <si>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</si>
  <si>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</si>
  <si>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</si>
  <si>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</si>
  <si>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</si>
  <si>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</si>
  <si>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</si>
  <si>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</si>
  <si>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</si>
  <si>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</si>
  <si>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</si>
  <si>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</si>
  <si>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</si>
  <si>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</si>
  <si>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</si>
  <si>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</si>
  <si>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</si>
  <si>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</si>
  <si>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</si>
  <si>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</si>
  <si>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</si>
  <si>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</si>
  <si>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</si>
  <si>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</si>
  <si>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</si>
  <si>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</si>
  <si>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</si>
  <si>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</si>
  <si>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</si>
  <si>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</si>
  <si>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</si>
  <si>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</si>
  <si>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</si>
  <si>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</si>
  <si>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</si>
  <si>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</si>
  <si>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</si>
  <si>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</si>
  <si>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</si>
  <si>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</si>
  <si>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</si>
  <si>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</si>
  <si>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</si>
  <si>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</si>
  <si>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</si>
  <si>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</si>
  <si>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</si>
  <si>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</si>
  <si>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</si>
  <si>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</si>
  <si>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</si>
  <si>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</si>
  <si>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</si>
  <si>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</si>
  <si>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</si>
  <si>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</si>
  <si>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</si>
  <si>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</si>
  <si>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</si>
  <si>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</si>
  <si>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</si>
  <si>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</si>
  <si>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</si>
  <si>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</si>
  <si>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</si>
  <si>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</si>
  <si>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</si>
  <si>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</si>
  <si>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</si>
  <si>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</si>
  <si>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</si>
  <si>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</si>
  <si>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</si>
  <si>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</si>
  <si>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</si>
  <si>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</si>
  <si>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</si>
  <si>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</si>
  <si>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</si>
  <si>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</si>
  <si>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</si>
  <si>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</si>
  <si>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</si>
  <si>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</si>
  <si>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</si>
  <si>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</si>
  <si>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</si>
  <si>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</si>
  <si>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</si>
  <si>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</si>
  <si>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</si>
  <si>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</si>
  <si>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</si>
  <si>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</si>
  <si>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</si>
  <si>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</si>
  <si>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</si>
  <si>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</si>
  <si>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</si>
  <si>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</si>
  <si>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</si>
  <si>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</si>
  <si>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</si>
  <si>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</si>
  <si>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</si>
  <si>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</si>
  <si>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</si>
  <si>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</si>
  <si>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</si>
  <si>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</si>
  <si>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</si>
  <si>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</si>
  <si>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</si>
  <si>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</si>
  <si>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</si>
  <si>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</si>
  <si>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</si>
  <si>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</si>
  <si>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</si>
  <si>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</si>
  <si>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</si>
  <si>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</si>
  <si>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</si>
  <si>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</si>
  <si>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</si>
  <si>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</si>
  <si>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</si>
  <si>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</si>
  <si>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</si>
  <si>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</si>
  <si>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</si>
  <si>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</si>
  <si>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</si>
  <si>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</si>
  <si>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</si>
  <si>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</si>
  <si>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</si>
  <si>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</si>
  <si>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</si>
  <si>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</si>
  <si>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</si>
  <si>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</si>
  <si>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</si>
  <si>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</si>
  <si>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</si>
  <si>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</si>
  <si>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</si>
  <si>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</si>
  <si>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</si>
  <si>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</si>
  <si>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</si>
  <si>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</si>
  <si>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</si>
  <si>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</si>
  <si>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</si>
  <si>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</si>
  <si>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</si>
  <si>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</si>
  <si>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</si>
  <si>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</si>
  <si>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</si>
  <si>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</si>
  <si>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</si>
  <si>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</si>
  <si>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</si>
  <si>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</si>
  <si>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</si>
  <si>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</si>
  <si>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</si>
  <si>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</si>
  <si>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</si>
  <si>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</si>
  <si>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</si>
  <si>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</si>
  <si>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</si>
  <si>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</si>
  <si>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</si>
  <si>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</si>
  <si>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</si>
  <si>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</si>
  <si>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</si>
  <si>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</si>
  <si>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</si>
  <si>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</si>
  <si>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</si>
  <si>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</si>
  <si>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</si>
  <si>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</si>
  <si>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</si>
  <si>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</si>
  <si>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</si>
  <si>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</si>
  <si>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</si>
  <si>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</si>
  <si>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</si>
  <si>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</si>
  <si>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</si>
  <si>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</si>
  <si>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</si>
  <si>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</si>
  <si>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</si>
  <si>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</si>
  <si>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</si>
  <si>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</si>
  <si>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</si>
  <si>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</si>
  <si>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</si>
  <si>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</si>
  <si>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</si>
  <si>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</si>
  <si>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</si>
  <si>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</si>
  <si>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</si>
  <si>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</si>
  <si>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</si>
  <si>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</si>
  <si>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</si>
  <si>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</si>
  <si>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</si>
  <si>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</si>
  <si>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</si>
  <si>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</si>
  <si>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</si>
  <si>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</si>
  <si>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</si>
  <si>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</si>
  <si>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</si>
  <si>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</si>
  <si>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</si>
  <si>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</si>
  <si>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</si>
  <si>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</si>
  <si>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</si>
  <si>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</si>
  <si>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</si>
  <si>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</si>
  <si>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</si>
  <si>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</si>
  <si>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</si>
  <si>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</si>
  <si>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</si>
  <si>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</si>
  <si>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</si>
  <si>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</si>
  <si>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</si>
  <si>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</si>
  <si>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</si>
  <si>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</si>
  <si>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</si>
  <si>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</si>
  <si>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</si>
  <si>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</si>
  <si>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</si>
  <si>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</si>
  <si>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</si>
  <si>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</si>
  <si>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</si>
  <si>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</si>
  <si>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</si>
  <si>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</si>
  <si>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</si>
  <si>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</si>
  <si>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</si>
  <si>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</si>
  <si>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</si>
  <si>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</si>
  <si>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</si>
  <si>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</si>
  <si>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</si>
  <si>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</si>
  <si>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</si>
  <si>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</si>
  <si>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</si>
  <si>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</si>
  <si>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</si>
  <si>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</si>
  <si>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</si>
  <si>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</si>
  <si>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</si>
  <si>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</si>
  <si>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</si>
  <si>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</si>
  <si>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</si>
  <si>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</si>
  <si>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</si>
  <si>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</si>
  <si>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</si>
  <si>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</si>
  <si>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</si>
  <si>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</si>
  <si>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</si>
  <si>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</si>
  <si>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</si>
  <si>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</si>
  <si>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</si>
  <si>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</si>
  <si>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</si>
  <si>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</si>
  <si>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</si>
  <si>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</si>
  <si>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</si>
  <si>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</si>
  <si>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</si>
  <si>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</si>
  <si>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</si>
  <si>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</si>
  <si>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</si>
  <si>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</si>
  <si>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</si>
  <si>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</si>
  <si>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</si>
  <si>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</si>
  <si>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</si>
  <si>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</si>
  <si>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</si>
  <si>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</si>
  <si>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</si>
  <si>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</si>
  <si>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</si>
  <si>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</si>
  <si>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</si>
  <si>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</si>
  <si>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</si>
  <si>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</si>
  <si>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</si>
  <si>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</si>
  <si>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</si>
  <si>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</si>
  <si>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</si>
  <si>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</si>
  <si>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</si>
  <si>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</si>
  <si>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</si>
  <si>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</si>
  <si>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</si>
  <si>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</si>
  <si>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</si>
  <si>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</si>
  <si>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</si>
  <si>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</si>
  <si>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</si>
  <si>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</si>
  <si>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</si>
  <si>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</si>
  <si>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</si>
  <si>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</si>
  <si>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</si>
  <si>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</si>
  <si>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</si>
  <si>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</si>
  <si>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</si>
  <si>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</si>
  <si>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</si>
  <si>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</si>
  <si>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</si>
  <si>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</si>
  <si>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</si>
  <si>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</si>
  <si>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</si>
  <si>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</si>
  <si>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</si>
  <si>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</si>
  <si>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</si>
  <si>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</si>
  <si>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</si>
  <si>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</si>
  <si>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</si>
  <si>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</si>
  <si>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</si>
  <si>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</si>
  <si>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</si>
  <si>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</si>
  <si>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</si>
  <si>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</si>
  <si>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</si>
  <si>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</si>
  <si>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</si>
  <si>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</si>
  <si>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</si>
  <si>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</si>
  <si>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</si>
  <si>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</si>
  <si>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</si>
  <si>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</si>
  <si>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</si>
  <si>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</si>
  <si>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</si>
  <si>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</si>
  <si>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</si>
  <si>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</si>
  <si>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</si>
  <si>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</si>
  <si>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</si>
  <si>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</si>
  <si>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</si>
  <si>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</si>
  <si>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</si>
  <si>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</si>
  <si>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</si>
  <si>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</si>
  <si>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</si>
  <si>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</si>
  <si>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</si>
  <si>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</si>
  <si>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</si>
  <si>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</si>
  <si>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</si>
  <si>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</si>
  <si>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</si>
  <si>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</si>
  <si>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</si>
  <si>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</si>
  <si>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</si>
  <si>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</si>
  <si>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</si>
  <si>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</si>
  <si>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</si>
  <si>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</si>
  <si>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</si>
  <si>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</si>
  <si>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</si>
  <si>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</si>
  <si>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</si>
  <si>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</si>
  <si>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</si>
  <si>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</si>
  <si>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</si>
  <si>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</si>
  <si>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</si>
  <si>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</si>
  <si>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</si>
  <si>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</si>
  <si>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</si>
  <si>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</si>
  <si>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</si>
  <si>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</si>
  <si>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</si>
  <si>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</si>
  <si>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</si>
  <si>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</si>
  <si>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</si>
  <si>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</si>
  <si>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</si>
  <si>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</si>
  <si>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</si>
  <si>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</si>
  <si>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</si>
  <si>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</si>
  <si>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</si>
  <si>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</si>
  <si>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</si>
  <si>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</si>
  <si>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</si>
  <si>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</si>
  <si>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</si>
  <si>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</si>
  <si>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</si>
  <si>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</si>
  <si>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</si>
  <si>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</si>
  <si>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</si>
  <si>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</si>
  <si>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</si>
  <si>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</si>
  <si>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</si>
  <si>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</si>
  <si>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</si>
  <si>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</si>
  <si>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</si>
  <si>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</si>
  <si>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</si>
  <si>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</si>
  <si>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</si>
  <si>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</si>
  <si>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</si>
  <si>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</si>
  <si>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</si>
  <si>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</si>
  <si>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</si>
  <si>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</si>
  <si>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</si>
  <si>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</si>
  <si>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</si>
  <si>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</si>
  <si>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</si>
  <si>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</si>
  <si>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</si>
  <si>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</si>
  <si>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</si>
  <si>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</si>
  <si>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</si>
  <si>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</si>
  <si>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</si>
  <si>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</si>
  <si>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</si>
  <si>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</si>
  <si>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</si>
  <si>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</si>
  <si>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</si>
  <si>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</si>
  <si>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</si>
  <si>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</si>
  <si>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</si>
  <si>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</si>
  <si>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</si>
  <si>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</si>
  <si>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</si>
  <si>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</si>
  <si>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</si>
  <si>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</si>
  <si>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</si>
  <si>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</si>
  <si>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</si>
  <si>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</si>
  <si>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</si>
  <si>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</si>
  <si>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</si>
  <si>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</si>
  <si>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</si>
  <si>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</si>
  <si>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</si>
  <si>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</si>
  <si>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</si>
  <si>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</si>
  <si>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</si>
  <si>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</si>
  <si>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</si>
  <si>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</si>
  <si>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</si>
  <si>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</si>
  <si>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</si>
  <si>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</si>
  <si>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</si>
  <si>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</si>
  <si>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</si>
  <si>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</si>
  <si>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</si>
  <si>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</si>
  <si>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</si>
  <si>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</si>
  <si>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</si>
  <si>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</si>
  <si>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</si>
  <si>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</si>
  <si>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</si>
  <si>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</si>
  <si>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</si>
  <si>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</si>
  <si>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</si>
  <si>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</si>
  <si>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</si>
  <si>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</si>
  <si>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</si>
  <si>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</si>
  <si>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</si>
  <si>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</si>
  <si>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</si>
  <si>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</si>
  <si>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</si>
  <si>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</si>
  <si>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</si>
  <si>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</si>
  <si>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</si>
  <si>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</si>
  <si>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</si>
  <si>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</si>
  <si>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</si>
  <si>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</si>
  <si>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</si>
  <si>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</si>
  <si>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</si>
  <si>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</si>
  <si>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</si>
  <si>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</si>
  <si>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</si>
  <si>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</si>
  <si>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</si>
  <si>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</si>
  <si>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</si>
  <si>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</si>
  <si>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</si>
  <si>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</si>
  <si>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</si>
  <si>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</si>
  <si>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</si>
  <si>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</si>
  <si>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</si>
  <si>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</si>
  <si>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</si>
  <si>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</si>
  <si>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</si>
  <si>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</si>
  <si>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</si>
  <si>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</si>
  <si>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</si>
  <si>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</si>
  <si>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</si>
  <si>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</si>
  <si>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</si>
  <si>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</si>
  <si>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</si>
  <si>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</si>
  <si>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</si>
  <si>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</si>
  <si>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</si>
  <si>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</si>
  <si>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</si>
  <si>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</si>
  <si>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</si>
  <si>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</si>
  <si>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</si>
  <si>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</si>
  <si>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</si>
  <si>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</si>
  <si>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</si>
  <si>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</si>
  <si>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</si>
  <si>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</si>
  <si>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</si>
  <si>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</si>
  <si>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</si>
  <si>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</si>
  <si>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</si>
  <si>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</si>
  <si>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</si>
  <si>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</si>
  <si>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</si>
  <si>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</si>
  <si>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</si>
  <si>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</si>
  <si>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</si>
  <si>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</si>
  <si>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</si>
  <si>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</si>
  <si>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</si>
  <si>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</si>
  <si>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</si>
  <si>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</si>
  <si>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</si>
  <si>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</si>
  <si>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</si>
  <si>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</si>
  <si>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</si>
  <si>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</si>
  <si>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</si>
  <si>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</si>
  <si>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</si>
  <si>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</si>
  <si>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</si>
  <si>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</si>
  <si>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</si>
  <si>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</si>
  <si>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</si>
  <si>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</si>
  <si>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</si>
  <si>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</si>
  <si>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</si>
  <si>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</si>
  <si>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</si>
  <si>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</si>
  <si>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</si>
  <si>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</si>
  <si>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</si>
  <si>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</si>
  <si>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</si>
  <si>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</si>
  <si>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</si>
  <si>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</si>
  <si>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</si>
  <si>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</si>
  <si>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</si>
  <si>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</si>
  <si>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</si>
  <si>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</si>
  <si>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</si>
  <si>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</si>
  <si>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</si>
  <si>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</si>
  <si>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</si>
  <si>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</si>
  <si>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</si>
  <si>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</si>
  <si>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</si>
  <si>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</si>
  <si>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</si>
  <si>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</si>
  <si>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</si>
  <si>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</si>
  <si>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</si>
  <si>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</si>
  <si>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</si>
  <si>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</si>
  <si>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</si>
  <si>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</si>
  <si>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</si>
  <si>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</si>
  <si>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</si>
  <si>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</si>
  <si>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</si>
  <si>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</si>
  <si>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</si>
  <si>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</si>
  <si>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</si>
  <si>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</si>
  <si>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</si>
  <si>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</si>
  <si>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</si>
  <si>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</si>
  <si>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</si>
  <si>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</si>
  <si>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</si>
  <si>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</si>
  <si>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</si>
  <si>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</si>
  <si>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</si>
  <si>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</si>
  <si>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</si>
  <si>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</si>
  <si>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</si>
  <si>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</si>
  <si>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</si>
  <si>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</si>
  <si>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</si>
  <si>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</si>
  <si>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</si>
  <si>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</si>
  <si>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</si>
  <si>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</si>
  <si>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</si>
  <si>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</si>
  <si>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</si>
  <si>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</si>
  <si>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</si>
  <si>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</si>
  <si>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</si>
  <si>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</si>
  <si>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</si>
  <si>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</si>
  <si>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</si>
  <si>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</si>
  <si>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</si>
  <si>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</si>
  <si>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</si>
  <si>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</si>
  <si>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</si>
  <si>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</si>
  <si>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</si>
  <si>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</si>
  <si>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</si>
  <si>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</si>
  <si>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</si>
  <si>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</si>
  <si>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</si>
  <si>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</si>
  <si>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</si>
  <si>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</si>
  <si>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</si>
  <si>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</si>
  <si>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</si>
  <si>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</si>
  <si>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</si>
  <si>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</si>
  <si>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</si>
  <si>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</si>
  <si>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</si>
  <si>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</si>
  <si>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</si>
  <si>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</si>
  <si>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</si>
  <si>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</si>
  <si>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</si>
  <si>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</si>
  <si>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</si>
  <si>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</si>
  <si>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</si>
  <si>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</si>
  <si>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</si>
  <si>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</si>
  <si>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</si>
  <si>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</si>
  <si>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</si>
  <si>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</si>
  <si>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</si>
  <si>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</si>
  <si>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</si>
  <si>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</si>
  <si>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</si>
  <si>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</si>
  <si>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</si>
  <si>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</si>
  <si>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</si>
  <si>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</si>
  <si>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</si>
  <si>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</si>
  <si>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</si>
  <si>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</si>
  <si>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</si>
  <si>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</si>
  <si>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</si>
  <si>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</si>
  <si>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</si>
  <si>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</si>
  <si>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</si>
  <si>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</si>
  <si>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</si>
  <si>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</si>
  <si>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</si>
  <si>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</si>
  <si>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</si>
  <si>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</si>
  <si>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</si>
  <si>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</si>
  <si>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</si>
  <si>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</si>
  <si>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</si>
  <si>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</si>
  <si>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</si>
  <si>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</si>
  <si>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</si>
  <si>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</si>
  <si>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</si>
  <si>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</si>
  <si>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</si>
  <si>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</si>
  <si>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</si>
  <si>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</si>
  <si>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</si>
  <si>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</si>
  <si>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</si>
  <si>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</si>
  <si>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</si>
  <si>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</si>
  <si>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</si>
  <si>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</si>
  <si>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</si>
  <si>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</si>
  <si>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</si>
  <si>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</si>
  <si>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</si>
  <si>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</si>
  <si>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</si>
  <si>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</si>
  <si>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</si>
  <si>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</si>
  <si>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</si>
  <si>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</si>
  <si>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</si>
  <si>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</si>
  <si>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</si>
  <si>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</si>
  <si>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</si>
  <si>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</si>
  <si>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</si>
  <si>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</si>
  <si>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</si>
  <si>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</si>
  <si>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</si>
  <si>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</si>
  <si>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</si>
  <si>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</si>
  <si>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</si>
  <si>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</si>
  <si>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</si>
  <si>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</si>
  <si>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</si>
  <si>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</si>
  <si>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</si>
  <si>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</si>
  <si>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</si>
  <si>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</si>
  <si>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</si>
  <si>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</si>
  <si>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</si>
  <si>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</si>
  <si>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</si>
  <si>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</si>
  <si>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</si>
  <si>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</si>
  <si>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</si>
  <si>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</si>
  <si>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</si>
  <si>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</si>
  <si>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</si>
  <si>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</si>
  <si>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</si>
  <si>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</si>
  <si>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</si>
  <si>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</si>
  <si>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</si>
  <si>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</si>
  <si>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</si>
  <si>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</si>
  <si>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</si>
  <si>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</si>
  <si>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</si>
  <si>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</si>
  <si>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</si>
  <si>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</si>
  <si>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</si>
  <si>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</si>
  <si>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</si>
  <si>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</si>
  <si>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</si>
  <si>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</si>
  <si>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</si>
  <si>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</si>
  <si>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</si>
  <si>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</si>
  <si>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</si>
  <si>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</si>
  <si>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</si>
  <si>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</si>
  <si>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</si>
  <si>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</si>
  <si>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</si>
  <si>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</si>
  <si>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</si>
  <si>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</si>
  <si>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</si>
  <si>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</si>
  <si>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</si>
  <si>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</si>
  <si>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</si>
  <si>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</si>
  <si>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</si>
  <si>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</si>
  <si>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</si>
  <si>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</si>
  <si>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</si>
  <si>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</si>
  <si>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</si>
  <si>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</si>
  <si>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</si>
  <si>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</si>
  <si>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</si>
  <si>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</si>
  <si>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</si>
  <si>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</si>
  <si>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</si>
  <si>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</si>
  <si>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</si>
  <si>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</si>
  <si>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</si>
  <si>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</si>
  <si>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</si>
  <si>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</si>
  <si>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</si>
  <si>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</si>
  <si>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</si>
  <si>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</si>
  <si>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</si>
  <si>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</si>
  <si>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</si>
  <si>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</si>
  <si>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</si>
  <si>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</si>
  <si>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</si>
  <si>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</si>
  <si>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</si>
  <si>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</si>
  <si>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</si>
  <si>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</si>
  <si>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</si>
  <si>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</si>
  <si>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</si>
  <si>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</si>
  <si>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</si>
  <si>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</si>
  <si>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</si>
  <si>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</si>
  <si>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</si>
  <si>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</si>
  <si>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</si>
  <si>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</si>
  <si>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</si>
  <si>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</si>
  <si>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</si>
  <si>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</si>
  <si>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</si>
  <si>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</si>
  <si>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</si>
  <si>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</si>
  <si>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</si>
  <si>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</si>
  <si>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</si>
  <si>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</si>
  <si>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</si>
  <si>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</si>
  <si>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</si>
  <si>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</si>
  <si>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</si>
  <si>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</si>
  <si>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</si>
  <si>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</si>
  <si>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</si>
  <si>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</si>
  <si>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</si>
  <si>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</si>
  <si>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</si>
  <si>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</si>
  <si>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</si>
  <si>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</si>
  <si>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</si>
  <si>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</si>
  <si>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</si>
  <si>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</si>
  <si>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</si>
  <si>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</si>
  <si>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</si>
  <si>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</si>
  <si>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</si>
  <si>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</si>
  <si>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</si>
  <si>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</si>
  <si>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</si>
  <si>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</si>
  <si>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</si>
  <si>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</si>
  <si>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</si>
  <si>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</si>
  <si>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</si>
  <si>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</si>
  <si>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</si>
  <si>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</si>
  <si>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</si>
  <si>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</si>
  <si>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</si>
  <si>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</si>
  <si>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</si>
  <si>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</si>
  <si>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</si>
  <si>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</si>
  <si>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</si>
  <si>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</si>
  <si>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</si>
  <si>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</si>
  <si>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</si>
  <si>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</si>
  <si>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</si>
  <si>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</si>
  <si>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</si>
  <si>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</si>
  <si>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</si>
  <si>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</si>
  <si>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</si>
  <si>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</si>
  <si>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</si>
  <si>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</si>
  <si>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</si>
  <si>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</si>
  <si>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</si>
  <si>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</si>
  <si>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</si>
  <si>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</si>
  <si>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</si>
  <si>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</si>
  <si>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</si>
  <si>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</si>
  <si>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</si>
  <si>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</si>
  <si>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</si>
  <si>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</si>
  <si>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</si>
  <si>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</si>
  <si>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</si>
  <si>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</si>
  <si>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</si>
  <si>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</si>
  <si>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</si>
  <si>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</si>
  <si>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</si>
  <si>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</si>
  <si>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</si>
  <si>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</si>
  <si>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</si>
  <si>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</si>
  <si>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</si>
  <si>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</si>
  <si>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</si>
  <si>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</si>
  <si>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</si>
  <si>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</si>
  <si>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</si>
  <si>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</si>
  <si>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</si>
  <si>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</si>
  <si>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</si>
  <si>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</si>
  <si>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</si>
  <si>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</si>
  <si>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</si>
  <si>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</si>
  <si>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</si>
  <si>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</si>
  <si>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</si>
  <si>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</si>
  <si>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</si>
  <si>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</si>
  <si>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</si>
  <si>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</si>
  <si>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</si>
  <si>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</si>
  <si>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</si>
  <si>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</si>
  <si>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</si>
  <si>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</si>
  <si>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</si>
  <si>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</si>
  <si>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</si>
  <si>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</si>
  <si>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</si>
  <si>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</si>
  <si>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</si>
  <si>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</si>
  <si>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</si>
  <si>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</si>
  <si>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</si>
  <si>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</si>
  <si>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</si>
  <si>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</si>
  <si>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</si>
  <si>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</si>
  <si>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</si>
  <si>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</si>
  <si>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</si>
  <si>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</si>
  <si>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</si>
  <si>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</si>
  <si>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</si>
  <si>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</si>
  <si>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</si>
  <si>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</si>
  <si>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</si>
  <si>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</si>
  <si>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</si>
  <si>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</si>
  <si>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</si>
  <si>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</si>
  <si>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</si>
  <si>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</si>
  <si>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</si>
  <si>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</si>
  <si>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</si>
  <si>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</si>
  <si>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</si>
  <si>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</si>
  <si>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</si>
  <si>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</si>
  <si>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</si>
  <si>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</si>
  <si>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</si>
  <si>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</si>
  <si>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</si>
  <si>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</si>
  <si>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</si>
  <si>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</si>
  <si>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</si>
  <si>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</si>
  <si>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</si>
  <si>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</si>
  <si>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</si>
  <si>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</si>
  <si>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</si>
  <si>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</si>
  <si>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</si>
  <si>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</si>
  <si>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</si>
  <si>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</si>
  <si>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</si>
  <si>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</si>
  <si>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</si>
  <si>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</si>
  <si>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</si>
  <si>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</si>
  <si>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</si>
  <si>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</si>
  <si>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</si>
  <si>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</si>
  <si>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</si>
  <si>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</si>
  <si>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</si>
  <si>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</si>
  <si>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</si>
  <si>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</si>
  <si>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</si>
  <si>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</si>
  <si>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</si>
  <si>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</si>
  <si>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</si>
  <si>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</si>
  <si>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</si>
  <si>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</si>
  <si>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</si>
  <si>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</si>
  <si>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</si>
  <si>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</si>
  <si>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</si>
  <si>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</si>
  <si>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</si>
  <si>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</si>
  <si>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</si>
  <si>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</si>
  <si>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</si>
  <si>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</si>
  <si>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</si>
  <si>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</si>
  <si>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</si>
  <si>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</si>
  <si>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</si>
  <si>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</si>
  <si>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</si>
  <si>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</si>
  <si>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</si>
  <si>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</si>
  <si>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</si>
  <si>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</si>
  <si>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</si>
  <si>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</si>
  <si>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</si>
  <si>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</si>
  <si>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</si>
  <si>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</si>
  <si>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</si>
  <si>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</si>
  <si>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</si>
  <si>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</si>
  <si>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</si>
  <si>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</si>
  <si>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</si>
  <si>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</si>
  <si>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</si>
  <si>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</si>
  <si>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</si>
  <si>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</si>
  <si>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</si>
  <si>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</si>
  <si>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</si>
  <si>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</si>
  <si>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</si>
  <si>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</si>
  <si>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</si>
  <si>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</si>
  <si>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</si>
  <si>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</si>
  <si>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</si>
  <si>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</si>
  <si>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</si>
  <si>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</si>
  <si>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</si>
  <si>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</si>
  <si>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</si>
  <si>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</si>
  <si>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</si>
  <si>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</si>
  <si>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</si>
  <si>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</si>
  <si>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</si>
  <si>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</si>
  <si>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</si>
  <si>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</si>
  <si>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</si>
  <si>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</si>
  <si>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</si>
  <si>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</si>
  <si>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</si>
  <si>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</si>
  <si>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</si>
  <si>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</si>
  <si>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</si>
  <si>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</si>
  <si>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</si>
  <si>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</si>
  <si>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</si>
  <si>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</si>
  <si>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</si>
  <si>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</si>
  <si>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</si>
  <si>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</si>
  <si>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</si>
  <si>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</si>
  <si>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</si>
  <si>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</si>
  <si>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</si>
  <si>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</si>
  <si>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</si>
  <si>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</si>
  <si>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</si>
  <si>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</si>
  <si>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</si>
  <si>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</si>
  <si>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</si>
  <si>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</si>
  <si>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</si>
  <si>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</si>
  <si>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</si>
  <si>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</si>
  <si>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</si>
  <si>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</si>
  <si>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</si>
  <si>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</si>
  <si>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</si>
  <si>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</si>
  <si>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</si>
  <si>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</si>
  <si>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</si>
  <si>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</si>
  <si>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</si>
  <si>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</si>
  <si>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</si>
  <si>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</si>
  <si>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</si>
  <si>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</si>
  <si>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</si>
  <si>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</si>
  <si>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</si>
  <si>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</si>
  <si>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</si>
  <si>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</si>
  <si>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</si>
  <si>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</si>
  <si>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</si>
  <si>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</si>
  <si>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</si>
  <si>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</si>
  <si>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</si>
  <si>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</si>
  <si>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</si>
  <si>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</si>
  <si>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</si>
  <si>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</si>
  <si>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</si>
  <si>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</si>
  <si>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</si>
  <si>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</si>
  <si>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</si>
  <si>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</si>
  <si>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</si>
  <si>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</si>
  <si>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</si>
  <si>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</si>
  <si>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</si>
  <si>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</si>
  <si>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</si>
  <si>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</si>
  <si>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</si>
  <si>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</si>
  <si>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</si>
  <si>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</si>
  <si>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</si>
  <si>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</si>
  <si>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</si>
  <si>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</si>
  <si>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</si>
  <si>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</si>
  <si>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</si>
  <si>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</si>
  <si>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</si>
  <si>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</si>
  <si>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</si>
  <si>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</si>
  <si>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</si>
  <si>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</si>
  <si>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</si>
  <si>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</si>
  <si>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</si>
  <si>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</si>
  <si>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</si>
  <si>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</si>
  <si>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</si>
  <si>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</si>
  <si>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</si>
  <si>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</si>
  <si>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</si>
  <si>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</si>
  <si>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</si>
  <si>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</si>
  <si>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</si>
  <si>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</si>
  <si>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</si>
  <si>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</si>
  <si>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</si>
  <si>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</si>
  <si>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</si>
  <si>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</si>
  <si>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</si>
  <si>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</si>
  <si>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</si>
  <si>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</si>
  <si>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</si>
  <si>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</si>
  <si>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</si>
  <si>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</si>
  <si>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</si>
  <si>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</si>
  <si>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</si>
  <si>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</si>
  <si>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</si>
  <si>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</si>
  <si>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</si>
  <si>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</si>
  <si>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</si>
  <si>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</si>
  <si>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</si>
  <si>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</si>
  <si>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</si>
  <si>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</si>
  <si>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</si>
  <si>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</si>
  <si>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</si>
  <si>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</si>
  <si>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</si>
  <si>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</si>
  <si>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</si>
  <si>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</si>
  <si>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</si>
  <si>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</si>
  <si>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</si>
  <si>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</si>
  <si>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</si>
  <si>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</si>
  <si>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</si>
  <si>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</si>
  <si>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</si>
  <si>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</si>
  <si>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</si>
  <si>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</si>
  <si>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</si>
  <si>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</si>
  <si>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</si>
  <si>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</si>
  <si>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</si>
  <si>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</si>
  <si>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</si>
  <si>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</si>
  <si>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</si>
  <si>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</si>
  <si>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</si>
  <si>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</si>
  <si>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</si>
  <si>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</si>
  <si>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</si>
  <si>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</si>
  <si>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</si>
  <si>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</si>
  <si>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</si>
  <si>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</si>
  <si>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</si>
  <si>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</si>
  <si>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</si>
  <si>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</si>
  <si>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</si>
  <si>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</si>
  <si>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</si>
  <si>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</si>
  <si>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</si>
  <si>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</si>
  <si>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</si>
  <si>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</si>
  <si>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</si>
  <si>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</si>
  <si>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</si>
  <si>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</si>
  <si>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</si>
  <si>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</si>
  <si>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</si>
  <si>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</si>
  <si>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</si>
  <si>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</si>
  <si>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</si>
  <si>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</si>
  <si>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</si>
  <si>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</si>
  <si>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</si>
  <si>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</si>
  <si>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</si>
  <si>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</si>
  <si>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</si>
  <si>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</si>
  <si>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</si>
  <si>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</si>
  <si>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</si>
  <si>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</si>
  <si>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</si>
  <si>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</si>
  <si>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</si>
  <si>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</si>
  <si>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</si>
  <si>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</si>
  <si>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</si>
  <si>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</si>
  <si>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</si>
  <si>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</si>
  <si>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</si>
  <si>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</si>
  <si>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</si>
  <si>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</si>
  <si>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</si>
  <si>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</si>
  <si>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</si>
  <si>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</si>
  <si>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</si>
  <si>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</si>
  <si>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</si>
  <si>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</si>
  <si>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</si>
  <si>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</si>
  <si>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</si>
  <si>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</si>
  <si>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</si>
  <si>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</si>
  <si>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</si>
  <si>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</si>
  <si>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</si>
  <si>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</si>
  <si>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</si>
  <si>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</si>
  <si>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</si>
  <si>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</si>
  <si>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</si>
  <si>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</si>
  <si>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</si>
  <si>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</si>
  <si>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</si>
  <si>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</si>
  <si>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</si>
  <si>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</si>
  <si>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</si>
  <si>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</si>
  <si>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</si>
  <si>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</si>
  <si>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</si>
  <si>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</si>
  <si>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</si>
  <si>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</si>
  <si>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</si>
  <si>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</si>
  <si>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</si>
  <si>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</si>
  <si>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</si>
  <si>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</si>
  <si>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</si>
  <si>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</si>
  <si>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</si>
  <si>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</si>
  <si>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</si>
  <si>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</si>
  <si>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</si>
  <si>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</si>
  <si>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</si>
  <si>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</si>
  <si>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</si>
  <si>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</si>
  <si>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</si>
  <si>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</si>
  <si>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</si>
  <si>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</si>
  <si>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</si>
  <si>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</si>
  <si>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</si>
  <si>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</si>
  <si>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</si>
  <si>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</si>
  <si>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</si>
  <si>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</si>
  <si>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</si>
  <si>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</si>
  <si>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</si>
  <si>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</si>
  <si>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</si>
  <si>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</si>
  <si>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</si>
  <si>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</si>
  <si>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</si>
  <si>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</si>
  <si>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</si>
  <si>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</si>
  <si>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</si>
  <si>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</si>
  <si>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</si>
  <si>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</si>
  <si>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</si>
  <si>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</si>
  <si>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</si>
  <si>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</si>
  <si>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</si>
  <si>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</si>
  <si>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</si>
  <si>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</si>
  <si>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</si>
  <si>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</si>
  <si>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</si>
  <si>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</si>
  <si>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</si>
  <si>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</si>
  <si>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</si>
  <si>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</si>
  <si>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</si>
  <si>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</si>
  <si>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</si>
  <si>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</si>
  <si>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</si>
  <si>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</si>
  <si>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</si>
  <si>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</si>
  <si>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</si>
  <si>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</si>
  <si>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</si>
  <si>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</si>
  <si>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</si>
  <si>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</si>
  <si>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</si>
  <si>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</si>
  <si>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</si>
  <si>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</si>
  <si>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</si>
  <si>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</si>
  <si>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</si>
  <si>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</si>
  <si>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</si>
  <si>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</si>
  <si>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</si>
  <si>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</si>
  <si>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</si>
  <si>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</si>
  <si>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</si>
  <si>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</si>
  <si>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</si>
  <si>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</si>
  <si>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</si>
  <si>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</si>
  <si>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</si>
  <si>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</si>
  <si>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</si>
  <si>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</si>
  <si>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</si>
  <si>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</si>
  <si>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</si>
  <si>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</si>
  <si>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</si>
  <si>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</si>
  <si>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</si>
  <si>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</si>
  <si>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</si>
  <si>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</si>
  <si>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</si>
  <si>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</si>
  <si>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</si>
  <si>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</si>
  <si>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</si>
  <si>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</si>
  <si>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</si>
  <si>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</si>
  <si>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</si>
  <si>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</si>
  <si>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</si>
  <si>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</si>
  <si>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</si>
  <si>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</si>
  <si>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</si>
  <si>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</si>
  <si>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</si>
  <si>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</si>
  <si>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</si>
  <si>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</si>
  <si>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</si>
  <si>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</si>
  <si>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</si>
  <si>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</si>
  <si>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</si>
  <si>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</si>
  <si>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</si>
  <si>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</si>
  <si>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</si>
  <si>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</si>
  <si>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</si>
  <si>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</si>
  <si>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</si>
  <si>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</si>
  <si>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</si>
  <si>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</si>
  <si>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</si>
  <si>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</si>
  <si>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</si>
  <si>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</si>
  <si>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</si>
  <si>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</si>
  <si>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</si>
  <si>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</si>
  <si>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</si>
  <si>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</si>
  <si>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</si>
  <si>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</si>
  <si>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</si>
  <si>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</si>
  <si>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</si>
  <si>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</si>
  <si>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</si>
  <si>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</si>
  <si>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</si>
  <si>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</si>
  <si>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</si>
  <si>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</si>
  <si>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</si>
  <si>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</si>
  <si>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</si>
  <si>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</si>
  <si>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</si>
  <si>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</si>
  <si>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</si>
  <si>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</si>
  <si>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</si>
  <si>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</si>
  <si>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</si>
  <si>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</si>
  <si>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</si>
  <si>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</si>
  <si>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</si>
  <si>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</si>
  <si>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</si>
  <si>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</si>
  <si>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</si>
  <si>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</si>
  <si>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</si>
  <si>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</si>
  <si>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</si>
  <si>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</si>
  <si>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</si>
  <si>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</si>
  <si>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</si>
  <si>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</si>
  <si>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</si>
  <si>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</si>
  <si>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</si>
  <si>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</si>
  <si>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</si>
  <si>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</si>
  <si>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</si>
  <si>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</si>
  <si>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</si>
  <si>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</si>
  <si>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</si>
  <si>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</si>
  <si>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</si>
  <si>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</si>
  <si>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</si>
  <si>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</si>
  <si>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</si>
  <si>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</si>
  <si>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</si>
  <si>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</si>
  <si>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</si>
  <si>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</si>
  <si>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</si>
  <si>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</si>
  <si>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</si>
  <si>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</si>
  <si>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</si>
  <si>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</si>
  <si>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</si>
  <si>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</si>
  <si>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</si>
  <si>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</si>
  <si>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</si>
  <si>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</si>
  <si>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</si>
  <si>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</si>
  <si>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</si>
  <si>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</si>
  <si>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</si>
  <si>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</si>
  <si>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</si>
  <si>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</si>
  <si>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</si>
  <si>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</si>
  <si>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</si>
  <si>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</si>
  <si>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</si>
  <si>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</si>
  <si>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</si>
  <si>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</si>
  <si>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</si>
  <si>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</si>
  <si>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</si>
  <si>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</si>
  <si>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</si>
  <si>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</si>
  <si>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</si>
  <si>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</si>
  <si>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</si>
  <si>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</si>
  <si>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</si>
  <si>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</si>
  <si>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</si>
  <si>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</si>
  <si>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</si>
  <si>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</si>
  <si>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</si>
  <si>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</si>
  <si>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</si>
  <si>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</si>
  <si>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</si>
  <si>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</si>
  <si>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</si>
  <si>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</si>
  <si>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</si>
  <si>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</si>
  <si>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</si>
  <si>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</si>
  <si>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</si>
  <si>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</si>
  <si>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</si>
  <si>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</si>
  <si>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</si>
  <si>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</si>
  <si>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</si>
  <si>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</si>
  <si>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</si>
  <si>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</si>
  <si>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</si>
  <si>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</si>
  <si>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</si>
  <si>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</si>
  <si>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</si>
  <si>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</si>
  <si>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</si>
  <si>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</si>
  <si>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</si>
  <si>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</si>
  <si>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</si>
  <si>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</si>
  <si>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</si>
  <si>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</si>
  <si>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</si>
  <si>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</si>
  <si>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</si>
  <si>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</si>
  <si>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</si>
  <si>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</si>
  <si>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</si>
  <si>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</si>
  <si>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</si>
  <si>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</si>
  <si>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</si>
  <si>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</si>
  <si>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</si>
  <si>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</si>
  <si>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</si>
  <si>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</si>
  <si>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</si>
  <si>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</si>
  <si>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</si>
  <si>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</si>
  <si>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</si>
  <si>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</si>
  <si>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</si>
  <si>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</si>
  <si>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</si>
  <si>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</si>
  <si>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</si>
  <si>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</si>
  <si>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</si>
  <si>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</si>
  <si>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</si>
  <si>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</si>
  <si>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</si>
  <si>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</si>
  <si>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</si>
  <si>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</si>
  <si>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</si>
  <si>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</si>
  <si>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</si>
  <si>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</si>
  <si>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</si>
  <si>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</si>
  <si>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</si>
  <si>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</si>
  <si>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</si>
  <si>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</si>
  <si>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</si>
  <si>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</si>
  <si>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</si>
  <si>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</si>
  <si>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</si>
  <si>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</si>
  <si>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</si>
  <si>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</si>
  <si>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</si>
  <si>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</si>
  <si>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</si>
  <si>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</si>
  <si>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</si>
  <si>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</si>
  <si>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</si>
  <si>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</si>
  <si>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</si>
  <si>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</si>
  <si>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</si>
  <si>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</si>
  <si>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</si>
  <si>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</si>
  <si>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</si>
  <si>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</si>
  <si>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</si>
  <si>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</si>
  <si>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</si>
  <si>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</si>
  <si>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</si>
  <si>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</si>
  <si>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</si>
  <si>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</si>
  <si>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</si>
  <si>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</si>
  <si>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</si>
  <si>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</si>
  <si>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</si>
  <si>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</si>
  <si>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</si>
  <si>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</si>
  <si>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</si>
  <si>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</si>
  <si>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</si>
  <si>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</si>
  <si>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</si>
  <si>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</si>
  <si>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</si>
  <si>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</si>
  <si>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</si>
  <si>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</si>
  <si>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</si>
  <si>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</si>
  <si>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</si>
  <si>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</si>
  <si>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</si>
  <si>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</si>
  <si>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</si>
  <si>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</si>
  <si>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</si>
  <si>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</si>
  <si>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</si>
  <si>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</si>
  <si>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</si>
  <si>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</si>
  <si>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</si>
  <si>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</si>
  <si>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</si>
  <si>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</si>
  <si>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</si>
  <si>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</si>
  <si>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</si>
  <si>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</si>
  <si>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</si>
  <si>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</si>
  <si>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</si>
  <si>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</si>
  <si>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</si>
  <si>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</si>
  <si>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</si>
  <si>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</si>
  <si>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</si>
  <si>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</si>
  <si>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</si>
  <si>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</si>
  <si>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</si>
  <si>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</si>
  <si>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</si>
  <si>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</si>
  <si>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</si>
  <si>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</si>
  <si>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</si>
  <si>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</si>
  <si>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</si>
  <si>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</si>
  <si>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</si>
  <si>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</si>
  <si>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</si>
  <si>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</si>
  <si>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</si>
  <si>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</si>
  <si>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</si>
  <si>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</si>
  <si>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</si>
  <si>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</si>
  <si>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</si>
  <si>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</si>
  <si>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</si>
  <si>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</si>
  <si>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</si>
  <si>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</si>
  <si>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</si>
  <si>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</si>
  <si>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</si>
  <si>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</si>
  <si>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</si>
  <si>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</si>
  <si>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</si>
  <si>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</si>
  <si>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</si>
  <si>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</si>
  <si>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</si>
  <si>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</si>
  <si>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</si>
  <si>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</si>
  <si>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</si>
  <si>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</si>
  <si>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</si>
  <si>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</si>
  <si>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</si>
  <si>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</si>
  <si>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</si>
  <si>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</si>
  <si>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</si>
  <si>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</si>
  <si>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</si>
  <si>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</si>
  <si>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</si>
  <si>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</si>
  <si>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</si>
  <si>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</si>
  <si>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</si>
  <si>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</si>
  <si>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</si>
  <si>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</si>
  <si>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</si>
  <si>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</si>
  <si>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</si>
  <si>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</si>
  <si>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</si>
  <si>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</si>
  <si>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</si>
  <si>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</si>
  <si>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</si>
  <si>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</si>
  <si>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</si>
  <si>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</si>
  <si>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</si>
  <si>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</si>
  <si>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</si>
  <si>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</si>
  <si>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</si>
  <si>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</si>
  <si>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</si>
  <si>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</si>
  <si>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</si>
  <si>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</si>
  <si>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</si>
  <si>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</si>
  <si>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</si>
  <si>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</si>
  <si>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</si>
  <si>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</si>
  <si>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</si>
  <si>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</si>
  <si>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</si>
  <si>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</si>
  <si>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</si>
  <si>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</si>
  <si>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</si>
  <si>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</si>
  <si>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</si>
  <si>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</si>
  <si>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</si>
  <si>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</si>
  <si>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</si>
  <si>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</si>
  <si>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</si>
  <si>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</si>
  <si>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</si>
  <si>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</si>
  <si>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</si>
  <si>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</si>
  <si>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</si>
  <si>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</si>
  <si>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</si>
  <si>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</si>
  <si>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</si>
  <si>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</si>
  <si>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</si>
  <si>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</si>
  <si>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</si>
  <si>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</si>
  <si>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</si>
  <si>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</si>
  <si>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</si>
  <si>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</si>
  <si>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</si>
  <si>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</si>
  <si>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</si>
  <si>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</si>
  <si>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</si>
  <si>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</si>
  <si>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</si>
  <si>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</si>
  <si>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</si>
  <si>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</si>
  <si>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</si>
  <si>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</si>
  <si>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</si>
  <si>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</si>
  <si>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</si>
  <si>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</si>
  <si>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</si>
  <si>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</si>
  <si>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</si>
  <si>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</si>
  <si>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</si>
  <si>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</si>
  <si>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</si>
  <si>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</si>
  <si>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</si>
  <si>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</si>
  <si>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</si>
  <si>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</si>
  <si>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</si>
  <si>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</si>
  <si>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</si>
  <si>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</si>
  <si>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</si>
  <si>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</si>
  <si>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</si>
  <si>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</si>
  <si>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</si>
  <si>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</si>
  <si>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</si>
  <si>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</si>
  <si>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</si>
  <si>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</si>
  <si>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</si>
  <si>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</si>
  <si>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</si>
  <si>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</si>
  <si>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</si>
  <si>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</si>
  <si>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</si>
  <si>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</si>
  <si>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</si>
  <si>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</si>
  <si>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</si>
  <si>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</si>
  <si>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</si>
  <si>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</si>
  <si>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</si>
  <si>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</si>
  <si>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</si>
  <si>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</si>
  <si>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</si>
  <si>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</si>
  <si>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</si>
  <si>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</si>
  <si>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</si>
  <si>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</si>
  <si>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</si>
  <si>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</si>
  <si>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</si>
  <si>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</si>
  <si>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</si>
  <si>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</si>
  <si>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</si>
  <si>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</si>
  <si>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</si>
  <si>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</si>
  <si>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</si>
  <si>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</si>
  <si>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</si>
  <si>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</si>
  <si>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</si>
  <si>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</si>
  <si>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</si>
  <si>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</si>
  <si>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</si>
  <si>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</si>
  <si>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</si>
  <si>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</si>
  <si>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</si>
  <si>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</si>
  <si>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</si>
  <si>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</si>
  <si>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</si>
  <si>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</si>
  <si>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</si>
  <si>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</si>
  <si>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</si>
  <si>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</si>
  <si>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</si>
  <si>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</si>
  <si>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</si>
  <si>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</si>
  <si>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</si>
  <si>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</si>
  <si>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</si>
  <si>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</si>
  <si>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</si>
  <si>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</si>
  <si>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</si>
  <si>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</si>
  <si>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</si>
  <si>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</si>
  <si>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</si>
  <si>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</si>
  <si>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</si>
  <si>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</si>
  <si>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</si>
  <si>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</si>
  <si>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</si>
  <si>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</si>
  <si>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</si>
  <si>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</si>
  <si>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</si>
  <si>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</si>
  <si>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</si>
  <si>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</si>
  <si>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</si>
  <si>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</si>
  <si>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</si>
  <si>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</si>
  <si>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</si>
  <si>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</si>
  <si>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</si>
  <si>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</si>
  <si>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</si>
  <si>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</si>
  <si>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</si>
  <si>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</si>
  <si>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</si>
  <si>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</si>
  <si>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</si>
  <si>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</si>
  <si>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</si>
  <si>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</si>
  <si>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</si>
  <si>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</si>
  <si>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</si>
  <si>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</si>
  <si>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</si>
  <si>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</si>
  <si>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</si>
  <si>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</si>
  <si>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</si>
  <si>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</si>
  <si>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</si>
  <si>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</si>
  <si>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</si>
  <si>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</si>
  <si>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</si>
  <si>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</si>
  <si>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</si>
  <si>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</si>
  <si>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</si>
  <si>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</si>
  <si>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</si>
  <si>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</si>
  <si>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</si>
  <si>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</si>
  <si>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</si>
  <si>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</si>
  <si>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</si>
  <si>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</si>
  <si>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</si>
  <si>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</si>
  <si>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</si>
  <si>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</si>
  <si>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</si>
  <si>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</si>
  <si>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</si>
  <si>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</si>
  <si>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</si>
  <si>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</si>
  <si>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</si>
  <si>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</si>
  <si>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</si>
  <si>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</si>
  <si>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</si>
  <si>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</si>
  <si>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</si>
  <si>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</si>
  <si>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</si>
  <si>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</si>
  <si>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</si>
  <si>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</si>
  <si>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</si>
  <si>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</si>
  <si>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</si>
  <si>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</si>
  <si>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</si>
  <si>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</si>
  <si>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</si>
  <si>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</si>
  <si>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</si>
  <si>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</si>
  <si>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</si>
  <si>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</si>
  <si>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</si>
  <si>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</si>
  <si>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</si>
  <si>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</si>
  <si>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</si>
  <si>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</si>
  <si>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</si>
  <si>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</si>
  <si>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</si>
  <si>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</si>
  <si>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</si>
  <si>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</si>
  <si>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</si>
  <si>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</si>
  <si>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</si>
  <si>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</si>
  <si>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</si>
  <si>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</si>
  <si>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</si>
  <si>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</si>
  <si>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</si>
  <si>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</si>
  <si>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</si>
  <si>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</si>
  <si>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</si>
  <si>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</si>
  <si>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</si>
  <si>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</si>
  <si>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</si>
  <si>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</si>
  <si>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</si>
  <si>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</si>
  <si>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</si>
  <si>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</si>
  <si>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</si>
  <si>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</si>
  <si>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</si>
  <si>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</si>
  <si>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</si>
  <si>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</si>
  <si>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</si>
  <si>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</si>
  <si>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</si>
  <si>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</si>
  <si>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</si>
  <si>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</si>
  <si>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</si>
  <si>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</si>
  <si>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</si>
  <si>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</si>
  <si>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</si>
  <si>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</si>
  <si>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</si>
  <si>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</si>
  <si>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</si>
  <si>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</si>
  <si>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</si>
  <si>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</si>
  <si>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</si>
  <si>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</si>
  <si>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</si>
  <si>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</si>
  <si>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</si>
  <si>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</si>
  <si>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</si>
  <si>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</si>
  <si>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</si>
  <si>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</si>
  <si>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</si>
  <si>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</si>
  <si>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</si>
  <si>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</si>
  <si>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</si>
  <si>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</si>
  <si>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</si>
  <si>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</si>
  <si>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</si>
  <si>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</si>
  <si>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</si>
  <si>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</si>
  <si>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</si>
  <si>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</si>
  <si>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</si>
  <si>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</si>
  <si>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</si>
  <si>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</si>
  <si>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</si>
  <si>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</si>
  <si>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</si>
  <si>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</si>
  <si>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</si>
  <si>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</si>
  <si>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</si>
  <si>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</si>
  <si>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</si>
  <si>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</si>
  <si>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</si>
  <si>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</si>
  <si>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</si>
  <si>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</si>
  <si>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</si>
  <si>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</si>
  <si>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</si>
  <si>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</si>
  <si>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</si>
  <si>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</si>
  <si>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</si>
  <si>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</si>
  <si>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</si>
  <si>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</si>
  <si>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</si>
  <si>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</si>
  <si>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</si>
  <si>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</si>
  <si>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</si>
  <si>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</si>
  <si>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</si>
  <si>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</si>
  <si>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</si>
  <si>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</si>
  <si>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</si>
  <si>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</si>
  <si>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</si>
  <si>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</si>
  <si>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</si>
  <si>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</si>
  <si>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</si>
  <si>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</si>
  <si>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</si>
  <si>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</si>
  <si>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</si>
  <si>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</si>
  <si>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</si>
  <si>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</si>
  <si>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</si>
  <si>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</si>
  <si>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</si>
  <si>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</si>
  <si>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</si>
  <si>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</si>
  <si>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</si>
  <si>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</si>
  <si>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</si>
  <si>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</si>
  <si>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</si>
  <si>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</si>
  <si>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</si>
  <si>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</si>
  <si>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</si>
  <si>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</si>
  <si>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</si>
  <si>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</si>
  <si>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</si>
  <si>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</si>
  <si>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</si>
  <si>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</si>
  <si>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</si>
  <si>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</si>
  <si>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</si>
  <si>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</si>
  <si>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</si>
  <si>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</si>
  <si>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</si>
  <si>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</si>
  <si>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</si>
  <si>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</si>
  <si>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</si>
  <si>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</si>
  <si>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</si>
  <si>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</si>
  <si>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</si>
  <si>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</si>
  <si>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</si>
  <si>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</si>
  <si>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</si>
  <si>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</si>
  <si>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</si>
  <si>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</si>
  <si>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</si>
  <si>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</si>
  <si>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</si>
  <si>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</si>
  <si>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</si>
  <si>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</si>
  <si>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</si>
  <si>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</si>
  <si>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</si>
  <si>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</si>
  <si>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</si>
  <si>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</si>
  <si>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</si>
  <si>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</si>
  <si>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</si>
  <si>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</si>
  <si>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</si>
  <si>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</si>
  <si>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</si>
  <si>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</si>
  <si>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</si>
  <si>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</si>
  <si>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</si>
  <si>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</si>
  <si>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</si>
  <si>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</si>
  <si>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</si>
  <si>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</si>
  <si>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</si>
  <si>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</si>
  <si>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</si>
  <si>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</si>
  <si>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</si>
  <si>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</si>
  <si>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</si>
  <si>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</si>
  <si>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</si>
  <si>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</si>
  <si>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</si>
  <si>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</si>
  <si>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</si>
  <si>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</si>
  <si>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</si>
  <si>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</si>
  <si>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</si>
  <si>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</si>
  <si>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</si>
  <si>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</si>
  <si>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</si>
  <si>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</si>
  <si>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</si>
  <si>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</si>
  <si>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</si>
  <si>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</si>
  <si>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</si>
  <si>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</si>
  <si>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</si>
  <si>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</si>
  <si>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</si>
  <si>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</si>
  <si>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</si>
  <si>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</si>
  <si>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</si>
  <si>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</si>
  <si>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</si>
  <si>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</si>
  <si>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</si>
  <si>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</si>
  <si>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</si>
  <si>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</si>
  <si>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</si>
  <si>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</si>
  <si>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</si>
  <si>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</si>
  <si>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</si>
  <si>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</si>
  <si>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</si>
  <si>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</si>
  <si>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</si>
  <si>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</si>
  <si>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</si>
  <si>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</si>
  <si>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</si>
  <si>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</si>
  <si>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</si>
  <si>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</si>
  <si>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</si>
  <si>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</si>
  <si>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</si>
  <si>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</si>
  <si>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</si>
  <si>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</si>
  <si>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</si>
  <si>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</si>
  <si>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</si>
  <si>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</si>
  <si>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</si>
  <si>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</si>
  <si>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</si>
  <si>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</si>
  <si>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</si>
  <si>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</si>
  <si>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</si>
  <si>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</si>
  <si>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</si>
  <si>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</si>
  <si>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</si>
  <si>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</si>
  <si>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</si>
  <si>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</si>
  <si>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</si>
  <si>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</si>
  <si>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</si>
  <si>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</si>
  <si>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</si>
  <si>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</si>
  <si>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</si>
  <si>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</si>
  <si>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</si>
  <si>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</si>
  <si>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</si>
  <si>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</si>
  <si>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</si>
  <si>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</si>
  <si>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</si>
  <si>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</si>
  <si>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</si>
  <si>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</si>
  <si>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</si>
  <si>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</si>
  <si>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</si>
  <si>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</si>
  <si>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</si>
  <si>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</si>
  <si>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</si>
  <si>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</si>
  <si>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</si>
  <si>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</si>
  <si>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</si>
  <si>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</si>
  <si>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</si>
  <si>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</si>
  <si>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</si>
  <si>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</si>
  <si>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</si>
  <si>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</si>
  <si>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</si>
  <si>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</si>
  <si>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</si>
  <si>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</si>
  <si>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</si>
  <si>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</si>
  <si>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</si>
  <si>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</si>
  <si>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</si>
  <si>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</si>
  <si>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</si>
  <si>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</si>
  <si>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</si>
  <si>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</si>
  <si>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</si>
  <si>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</si>
  <si>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</si>
  <si>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</si>
  <si>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</si>
  <si>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</si>
  <si>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</si>
  <si>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</si>
  <si>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</si>
  <si>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</si>
  <si>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</si>
  <si>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</si>
  <si>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</si>
  <si>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</si>
  <si>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</si>
  <si>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</si>
  <si>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</si>
  <si>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</si>
  <si>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</si>
  <si>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</si>
  <si>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</si>
  <si>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</si>
  <si>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</si>
  <si>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</si>
  <si>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</si>
  <si>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</si>
  <si>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</si>
  <si>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</si>
  <si>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</si>
  <si>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</si>
  <si>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</si>
  <si>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</si>
  <si>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</si>
  <si>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</si>
  <si>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</si>
  <si>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</si>
  <si>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</si>
  <si>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</si>
  <si>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</si>
  <si>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</si>
  <si>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</si>
  <si>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</si>
  <si>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</si>
  <si>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</si>
  <si>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</si>
  <si>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</si>
  <si>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</si>
  <si>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</si>
  <si>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</si>
  <si>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</si>
  <si>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</si>
  <si>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</si>
  <si>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</si>
  <si>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</si>
  <si>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</si>
  <si>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</si>
  <si>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</si>
  <si>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</si>
  <si>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</si>
  <si>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</si>
  <si>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</si>
  <si>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</si>
  <si>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</si>
  <si>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</si>
  <si>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</si>
  <si>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</si>
  <si>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</si>
  <si>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</si>
  <si>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</si>
  <si>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</si>
  <si>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</si>
  <si>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</si>
  <si>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</si>
  <si>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</si>
  <si>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</si>
  <si>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</si>
  <si>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</si>
  <si>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</si>
  <si>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</si>
  <si>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</si>
  <si>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</si>
  <si>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</si>
  <si>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</si>
  <si>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</si>
  <si>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</si>
  <si>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</si>
  <si>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</si>
  <si>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</si>
  <si>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</si>
  <si>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</si>
  <si>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</si>
  <si>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</si>
  <si>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</si>
  <si>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</si>
  <si>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</si>
  <si>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</si>
  <si>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</si>
  <si>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</si>
  <si>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</si>
  <si>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</si>
  <si>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</si>
  <si>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</si>
  <si>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</si>
  <si>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</si>
  <si>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</si>
  <si>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</si>
  <si>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</si>
  <si>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</si>
  <si>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</si>
  <si>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</si>
  <si>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</si>
  <si>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</si>
  <si>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</si>
  <si>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</si>
  <si>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</si>
  <si>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</si>
  <si>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</si>
  <si>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</si>
  <si>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</si>
  <si>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</si>
  <si>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</si>
  <si>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</si>
  <si>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</si>
  <si>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</si>
  <si>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</si>
  <si>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</si>
  <si>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</si>
  <si>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</si>
  <si>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</si>
  <si>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</si>
  <si>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</si>
  <si>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</si>
  <si>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</si>
  <si>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</si>
  <si>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</si>
  <si>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</si>
  <si>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</si>
  <si>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</si>
  <si>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</si>
  <si>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</si>
  <si>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</si>
  <si>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</si>
  <si>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</si>
  <si>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</si>
  <si>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</si>
  <si>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</si>
  <si>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</si>
  <si>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</si>
  <si>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</si>
  <si>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</si>
  <si>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</si>
  <si>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</si>
  <si>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</si>
  <si>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</si>
  <si>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</si>
  <si>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</si>
  <si>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</si>
  <si>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</si>
  <si>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</si>
  <si>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</si>
  <si>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</si>
  <si>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</si>
  <si>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</si>
  <si>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</si>
  <si>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</si>
  <si>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</si>
  <si>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</si>
  <si>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</si>
  <si>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</si>
  <si>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</si>
  <si>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</si>
  <si>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</si>
  <si>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</si>
  <si>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</si>
  <si>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</si>
  <si>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</si>
  <si>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</si>
  <si>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</si>
  <si>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</si>
  <si>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</si>
  <si>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</si>
  <si>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</si>
  <si>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</si>
  <si>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</si>
  <si>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</si>
  <si>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</si>
  <si>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</si>
  <si>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</si>
  <si>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</si>
  <si>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</si>
  <si>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</si>
  <si>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</si>
  <si>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</si>
  <si>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</si>
  <si>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</si>
  <si>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</si>
  <si>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</si>
  <si>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</si>
  <si>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</si>
  <si>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</si>
  <si>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</si>
  <si>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</si>
  <si>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</si>
  <si>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</si>
  <si>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</si>
  <si>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</si>
  <si>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</si>
  <si>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</si>
  <si>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</si>
  <si>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</si>
  <si>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</si>
  <si>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</si>
  <si>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</si>
  <si>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</si>
  <si>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</si>
  <si>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</si>
  <si>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</si>
  <si>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</si>
  <si>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</si>
  <si>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</si>
  <si>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</si>
  <si>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</si>
  <si>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</si>
  <si>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</si>
  <si>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</si>
  <si>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</si>
  <si>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</si>
  <si>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</si>
  <si>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</si>
  <si>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</si>
  <si>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</si>
  <si>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</si>
  <si>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</si>
  <si>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</si>
  <si>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</si>
  <si>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</si>
  <si>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</si>
  <si>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</si>
  <si>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</si>
  <si>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</si>
  <si>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</si>
  <si>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</si>
  <si>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</si>
  <si>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</si>
  <si>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</si>
  <si>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</si>
  <si>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</si>
  <si>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</si>
  <si>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</si>
  <si>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</si>
  <si>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</si>
  <si>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</si>
  <si>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</si>
  <si>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</si>
  <si>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</si>
  <si>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</si>
  <si>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</si>
  <si>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</si>
  <si>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</si>
  <si>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</si>
  <si>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</si>
  <si>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</si>
  <si>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</si>
  <si>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</si>
  <si>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</si>
  <si>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</si>
  <si>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</si>
  <si>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</si>
  <si>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</si>
  <si>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</si>
  <si>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</si>
  <si>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</si>
  <si>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</si>
  <si>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</si>
  <si>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</si>
  <si>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</si>
  <si>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</si>
  <si>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</si>
  <si>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</si>
  <si>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</si>
  <si>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</si>
  <si>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</si>
  <si>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</si>
  <si>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</si>
  <si>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</si>
  <si>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</si>
  <si>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</si>
  <si>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</si>
  <si>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</si>
  <si>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</si>
  <si>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</si>
  <si>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</si>
  <si>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</si>
  <si>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</si>
  <si>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</si>
  <si>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</si>
  <si>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</si>
  <si>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</si>
  <si>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</si>
  <si>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</si>
  <si>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</si>
  <si>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</si>
  <si>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</si>
  <si>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</si>
  <si>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</si>
  <si>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</si>
  <si>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</si>
  <si>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</si>
  <si>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</si>
  <si>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</si>
  <si>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</si>
  <si>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</si>
  <si>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</si>
  <si>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</si>
  <si>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</si>
  <si>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</si>
  <si>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</si>
  <si>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</si>
  <si>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</si>
  <si>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</si>
  <si>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</si>
  <si>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</si>
  <si>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</si>
  <si>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</si>
  <si>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</si>
  <si>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</si>
  <si>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</si>
  <si>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</si>
  <si>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</si>
  <si>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</si>
  <si>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</si>
  <si>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</si>
  <si>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</si>
  <si>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</si>
  <si>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</si>
  <si>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</si>
  <si>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</si>
  <si>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</si>
  <si>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</si>
  <si>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</si>
  <si>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</si>
  <si>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</si>
  <si>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</si>
  <si>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</si>
  <si>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</si>
  <si>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</si>
  <si>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</si>
  <si>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</si>
  <si>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</si>
  <si>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</si>
  <si>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</si>
  <si>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</si>
  <si>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</si>
  <si>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</si>
  <si>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</si>
  <si>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</si>
  <si>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</si>
  <si>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</si>
  <si>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</si>
  <si>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</si>
  <si>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</si>
  <si>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</si>
  <si>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</si>
  <si>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</si>
  <si>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</si>
  <si>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</si>
  <si>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</si>
  <si>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</si>
  <si>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</si>
  <si>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</si>
  <si>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</si>
  <si>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</si>
  <si>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</si>
  <si>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</si>
  <si>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</si>
  <si>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</si>
  <si>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</si>
  <si>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</si>
  <si>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</si>
  <si>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</si>
  <si>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</si>
  <si>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</si>
  <si>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</si>
  <si>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</si>
  <si>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</si>
  <si>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</si>
  <si>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</si>
  <si>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</si>
  <si>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</si>
  <si>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</si>
  <si>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</si>
  <si>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</si>
  <si>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</si>
  <si>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</si>
  <si>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</si>
  <si>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</si>
  <si>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</si>
  <si>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</si>
  <si>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</si>
  <si>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</si>
  <si>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</si>
  <si>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</si>
  <si>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</si>
  <si>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</si>
  <si>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</si>
  <si>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</si>
  <si>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</si>
  <si>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</si>
  <si>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</si>
  <si>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</si>
  <si>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</si>
  <si>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</si>
  <si>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</si>
  <si>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</si>
  <si>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</si>
  <si>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</si>
  <si>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</si>
  <si>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</si>
  <si>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</si>
  <si>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</si>
  <si>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</si>
  <si>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</si>
  <si>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</si>
  <si>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</si>
  <si>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</si>
  <si>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</si>
  <si>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</si>
  <si>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</si>
  <si>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</si>
  <si>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</si>
  <si>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</si>
  <si>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</si>
  <si>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</si>
  <si>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</si>
  <si>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</si>
  <si>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</si>
  <si>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</si>
  <si>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</si>
  <si>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</si>
  <si>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</si>
  <si>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</si>
  <si>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</si>
  <si>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</si>
  <si>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</si>
  <si>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</si>
  <si>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</si>
  <si>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</si>
  <si>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</si>
  <si>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</si>
  <si>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</si>
  <si>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</si>
  <si>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</si>
  <si>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</si>
  <si>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</si>
  <si>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</si>
  <si>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</si>
  <si>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</si>
  <si>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</si>
  <si>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</si>
  <si>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</si>
  <si>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</si>
  <si>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</si>
  <si>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</si>
  <si>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</si>
  <si>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</si>
  <si>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</si>
  <si>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</si>
  <si>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</si>
  <si>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</si>
  <si>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</si>
  <si>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</si>
  <si>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</si>
  <si>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</si>
  <si>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</si>
  <si>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</si>
  <si>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</si>
  <si>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</si>
  <si>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</si>
  <si>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</si>
  <si>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</si>
  <si>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</si>
  <si>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</si>
  <si>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</si>
  <si>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</si>
  <si>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</si>
  <si>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</si>
  <si>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</si>
  <si>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</si>
  <si>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</si>
  <si>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</si>
  <si>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</si>
  <si>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</si>
  <si>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</si>
  <si>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</si>
  <si>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</si>
  <si>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</si>
  <si>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</si>
  <si>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</si>
  <si>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</si>
  <si>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</si>
  <si>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</si>
  <si>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</si>
  <si>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</si>
  <si>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</si>
  <si>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</si>
  <si>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</si>
  <si>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</si>
  <si>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</si>
  <si>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</si>
  <si>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</si>
  <si>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</si>
  <si>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</si>
  <si>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</si>
  <si>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</si>
  <si>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</si>
  <si>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</si>
  <si>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</si>
  <si>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</si>
  <si>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</si>
  <si>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</si>
  <si>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</si>
  <si>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</si>
  <si>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</si>
  <si>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</si>
  <si>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</si>
  <si>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</si>
  <si>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</si>
  <si>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</si>
  <si>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</si>
  <si>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</si>
  <si>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</si>
  <si>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</si>
  <si>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</si>
  <si>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</si>
  <si>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</si>
  <si>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</si>
  <si>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</si>
  <si>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</si>
  <si>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</si>
  <si>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</si>
  <si>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</si>
  <si>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</si>
  <si>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</si>
  <si>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</si>
  <si>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</si>
  <si>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</si>
  <si>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</si>
  <si>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</si>
  <si>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</si>
  <si>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</si>
  <si>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</si>
  <si>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</si>
  <si>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</si>
  <si>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</si>
  <si>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</si>
  <si>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</si>
  <si>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</si>
  <si>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</si>
  <si>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</si>
  <si>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</si>
  <si>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</si>
  <si>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</si>
  <si>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</si>
  <si>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</si>
  <si>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</si>
  <si>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</si>
  <si>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</si>
  <si>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</si>
  <si>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</si>
  <si>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</si>
  <si>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</si>
  <si>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</si>
  <si>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</si>
  <si>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</si>
  <si>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</si>
  <si>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</si>
  <si>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</si>
  <si>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</si>
  <si>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</si>
  <si>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</si>
  <si>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</si>
  <si>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</si>
  <si>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</si>
  <si>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</si>
  <si>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</si>
  <si>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</si>
  <si>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</si>
  <si>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</si>
  <si>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</si>
  <si>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</si>
  <si>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</si>
  <si>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</si>
  <si>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</si>
  <si>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</si>
  <si>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</si>
  <si>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</si>
  <si>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</si>
  <si>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</si>
  <si>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</si>
  <si>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</si>
  <si>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</si>
  <si>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</si>
  <si>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</si>
  <si>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</si>
  <si>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</si>
  <si>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</si>
  <si>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</si>
  <si>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</si>
  <si>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</si>
  <si>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</si>
  <si>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</si>
  <si>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</si>
  <si>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</si>
  <si>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</si>
  <si>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</si>
  <si>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</si>
  <si>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</si>
  <si>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</si>
  <si>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</si>
  <si>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</si>
  <si>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</si>
  <si>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</si>
  <si>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</si>
  <si>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</si>
  <si>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</si>
  <si>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</si>
  <si>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</si>
  <si>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</si>
  <si>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</si>
  <si>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</si>
  <si>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</si>
  <si>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</si>
  <si>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</si>
  <si>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</si>
  <si>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</si>
  <si>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</si>
  <si>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</si>
  <si>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</si>
  <si>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</si>
  <si>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</si>
  <si>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</si>
  <si>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</si>
  <si>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</si>
  <si>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</si>
  <si>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</si>
  <si>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</si>
  <si>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</si>
  <si>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</si>
  <si>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</si>
  <si>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</si>
  <si>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</si>
  <si>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</si>
  <si>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</si>
  <si>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</si>
  <si>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</si>
  <si>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</si>
  <si>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</si>
  <si>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</si>
  <si>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</si>
  <si>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</si>
  <si>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</si>
  <si>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</si>
  <si>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</si>
  <si>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</si>
  <si>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</si>
  <si>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</si>
  <si>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</si>
  <si>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</si>
  <si>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</si>
  <si>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</si>
  <si>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</si>
  <si>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</si>
  <si>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</si>
  <si>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</si>
  <si>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</si>
  <si>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</si>
  <si>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</si>
  <si>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</si>
  <si>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</si>
  <si>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</si>
  <si>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</si>
  <si>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</si>
  <si>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</si>
  <si>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</si>
  <si>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</si>
  <si>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</si>
  <si>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</si>
  <si>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</si>
  <si>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</si>
  <si>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</si>
  <si>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</si>
  <si>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</si>
  <si>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</si>
  <si>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</si>
  <si>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</si>
  <si>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</si>
  <si>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</si>
  <si>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</si>
  <si>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</si>
  <si>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</si>
  <si>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</si>
  <si>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</si>
  <si>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</si>
  <si>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</si>
  <si>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</si>
  <si>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</si>
  <si>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</si>
  <si>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</si>
  <si>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</si>
  <si>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</si>
  <si>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</si>
  <si>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</si>
  <si>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</si>
  <si>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</si>
  <si>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</si>
  <si>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</si>
  <si>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</si>
  <si>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</si>
  <si>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</si>
  <si>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</si>
  <si>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</si>
  <si>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</si>
  <si>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</si>
  <si>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</si>
  <si>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</si>
  <si>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</si>
  <si>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</si>
  <si>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</si>
  <si>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</si>
  <si>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</si>
  <si>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</si>
  <si>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</si>
  <si>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</si>
  <si>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</si>
  <si>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</si>
  <si>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</si>
  <si>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</si>
  <si>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</si>
  <si>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</si>
  <si>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</si>
  <si>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</si>
  <si>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</si>
  <si>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</si>
  <si>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</si>
  <si>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</si>
  <si>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</si>
  <si>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</si>
  <si>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</si>
  <si>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</si>
  <si>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</si>
  <si>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</si>
  <si>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</si>
  <si>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</si>
  <si>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</si>
  <si>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</si>
  <si>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</si>
  <si>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</si>
  <si>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</si>
  <si>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</si>
  <si>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</si>
  <si>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</si>
  <si>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</si>
  <si>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</si>
  <si>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</si>
  <si>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</si>
  <si>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</si>
  <si>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</si>
  <si>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</si>
  <si>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</si>
  <si>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</si>
  <si>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</si>
  <si>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</si>
  <si>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</si>
  <si>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</si>
  <si>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</si>
  <si>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</si>
  <si>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</si>
  <si>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</si>
  <si>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</si>
  <si>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</si>
  <si>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</si>
  <si>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</si>
  <si>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</si>
  <si>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</si>
  <si>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</si>
  <si>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</si>
  <si>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</si>
  <si>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</si>
  <si>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</si>
  <si>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</si>
  <si>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</si>
  <si>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</si>
  <si>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</si>
  <si>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</si>
  <si>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</si>
  <si>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</si>
  <si>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</si>
  <si>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</si>
  <si>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</si>
  <si>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</si>
  <si>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</si>
  <si>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</si>
  <si>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</si>
  <si>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</si>
  <si>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</si>
  <si>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</si>
  <si>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</si>
  <si>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</si>
  <si>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</si>
  <si>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</si>
  <si>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</si>
  <si>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</si>
  <si>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</si>
  <si>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</si>
  <si>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</si>
  <si>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</si>
  <si>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</si>
  <si>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</si>
  <si>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</si>
  <si>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</si>
  <si>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</si>
  <si>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</si>
  <si>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</si>
  <si>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</si>
  <si>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</si>
  <si>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</si>
  <si>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</si>
  <si>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</si>
  <si>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</si>
  <si>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</si>
  <si>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</si>
  <si>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</si>
  <si>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</si>
  <si>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</si>
  <si>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</si>
  <si>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</si>
  <si>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</si>
  <si>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</si>
  <si>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</si>
  <si>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</si>
  <si>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</si>
  <si>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</si>
  <si>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</si>
  <si>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</si>
  <si>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</si>
  <si>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</si>
  <si>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</si>
  <si>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</si>
  <si>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</si>
  <si>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</si>
  <si>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</si>
  <si>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</si>
  <si>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</si>
  <si>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</si>
  <si>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</si>
  <si>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</si>
  <si>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</si>
  <si>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</si>
  <si>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</si>
  <si>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</si>
  <si>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</si>
  <si>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</si>
  <si>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</si>
  <si>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</si>
  <si>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</si>
  <si>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</si>
  <si>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</si>
  <si>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</si>
  <si>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</si>
  <si>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</si>
  <si>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</si>
  <si>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</si>
  <si>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</si>
  <si>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</si>
  <si>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</si>
  <si>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</si>
  <si>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</si>
  <si>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</si>
  <si>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</si>
  <si>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</si>
  <si>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</si>
  <si>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</si>
  <si>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</si>
  <si>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</si>
  <si>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</si>
  <si>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</si>
  <si>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</si>
  <si>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</si>
  <si>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</si>
  <si>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</si>
  <si>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</si>
  <si>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</si>
  <si>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</si>
  <si>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</si>
  <si>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</si>
  <si>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</si>
  <si>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</si>
  <si>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</si>
  <si>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</si>
  <si>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</si>
  <si>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</si>
  <si>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</si>
  <si>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</si>
  <si>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</si>
  <si>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</si>
  <si>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</si>
  <si>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</si>
  <si>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</si>
  <si>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</si>
  <si>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</si>
  <si>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</si>
  <si>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</si>
  <si>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</si>
  <si>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</si>
  <si>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</si>
  <si>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</si>
  <si>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</si>
  <si>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</si>
  <si>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</si>
  <si>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</si>
  <si>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</si>
  <si>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</si>
  <si>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</si>
  <si>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</si>
  <si>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</si>
  <si>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</si>
  <si>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</si>
  <si>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</si>
  <si>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</si>
  <si>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</si>
  <si>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</si>
  <si>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</si>
  <si>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</si>
  <si>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</si>
  <si>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</si>
  <si>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</si>
  <si>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</si>
  <si>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</si>
  <si>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</si>
  <si>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</si>
  <si>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</si>
  <si>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</si>
  <si>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</si>
  <si>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</si>
  <si>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</si>
  <si>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</si>
  <si>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</si>
  <si>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</si>
  <si>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</si>
  <si>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</si>
  <si>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</si>
  <si>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</si>
  <si>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</si>
  <si>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</si>
  <si>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</si>
  <si>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</si>
  <si>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</si>
  <si>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</si>
  <si>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</si>
  <si>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</si>
  <si>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</si>
  <si>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</si>
  <si>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</si>
  <si>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</si>
  <si>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</si>
  <si>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</si>
  <si>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</si>
  <si>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</si>
  <si>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</si>
  <si>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</si>
  <si>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</si>
  <si>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</si>
  <si>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</si>
  <si>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</si>
  <si>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</si>
  <si>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</si>
  <si>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</si>
  <si>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</si>
  <si>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</si>
  <si>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</si>
  <si>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</si>
  <si>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</si>
  <si>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</si>
  <si>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</si>
  <si>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</si>
  <si>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</si>
  <si>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</si>
  <si>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</si>
  <si>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</si>
  <si>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</si>
  <si>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</si>
  <si>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</si>
  <si>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</si>
  <si>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</si>
  <si>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</si>
  <si>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</si>
  <si>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</si>
  <si>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</si>
  <si>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</si>
  <si>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</si>
  <si>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</si>
  <si>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</si>
  <si>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</si>
  <si>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</si>
  <si>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</si>
  <si>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</si>
  <si>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</si>
  <si>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</si>
  <si>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</si>
  <si>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</si>
  <si>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</si>
  <si>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</si>
  <si>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</si>
  <si>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</si>
  <si>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</si>
  <si>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</si>
  <si>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</si>
  <si>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</si>
  <si>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</si>
  <si>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</si>
  <si>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</si>
  <si>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</si>
  <si>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</si>
  <si>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</si>
  <si>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</si>
  <si>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</si>
  <si>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</si>
  <si>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</si>
  <si>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</si>
  <si>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</si>
  <si>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</si>
  <si>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</si>
  <si>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</si>
  <si>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</si>
  <si>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</si>
  <si>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</si>
  <si>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</si>
  <si>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</si>
  <si>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</si>
  <si>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</si>
  <si>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</si>
  <si>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</si>
  <si>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</si>
  <si>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</si>
  <si>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</si>
  <si>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</si>
  <si>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</si>
  <si>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</si>
  <si>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</si>
  <si>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</si>
  <si>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</si>
  <si>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</si>
  <si>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</si>
  <si>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</si>
  <si>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</si>
  <si>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</si>
  <si>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</si>
  <si>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</si>
  <si>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</si>
  <si>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</si>
  <si>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</si>
  <si>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</si>
  <si>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</si>
  <si>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</si>
  <si>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</si>
  <si>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</si>
  <si>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</si>
  <si>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</si>
  <si>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</si>
  <si>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</si>
  <si>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</si>
  <si>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</si>
  <si>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</si>
  <si>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</si>
  <si>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</si>
  <si>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</si>
  <si>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</si>
  <si>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</si>
  <si>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</si>
  <si>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</si>
  <si>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</si>
  <si>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</si>
  <si>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</si>
  <si>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</si>
  <si>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</si>
  <si>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</si>
  <si>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</si>
  <si>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</si>
  <si>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</si>
  <si>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</si>
  <si>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</si>
  <si>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</si>
  <si>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</si>
  <si>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</si>
  <si>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</si>
  <si>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</si>
  <si>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</si>
  <si>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</si>
  <si>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</si>
  <si>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</si>
  <si>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</si>
  <si>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</si>
  <si>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</si>
  <si>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</si>
  <si>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</si>
  <si>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</si>
  <si>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</si>
  <si>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</si>
  <si>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</si>
  <si>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</si>
  <si>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</si>
  <si>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</si>
  <si>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</si>
  <si>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</si>
  <si>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</si>
  <si>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</si>
  <si>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</si>
  <si>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</si>
  <si>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</si>
  <si>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</si>
  <si>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</si>
  <si>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</si>
  <si>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</si>
  <si>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</si>
  <si>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</si>
  <si>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</si>
  <si>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</si>
  <si>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</si>
  <si>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</si>
  <si>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</si>
  <si>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</si>
  <si>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</si>
  <si>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</si>
  <si>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</si>
  <si>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</si>
  <si>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</si>
  <si>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</si>
  <si>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</si>
  <si>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</si>
  <si>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</si>
  <si>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</si>
  <si>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</si>
  <si>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</si>
  <si>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</si>
  <si>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</si>
  <si>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</si>
  <si>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</si>
  <si>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</si>
  <si>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</si>
  <si>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</si>
  <si>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</si>
  <si>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</si>
  <si>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</si>
  <si>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</si>
  <si>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</si>
  <si>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</si>
  <si>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</si>
  <si>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</si>
  <si>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</si>
  <si>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</si>
  <si>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</si>
  <si>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</si>
  <si>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</si>
  <si>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</si>
  <si>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</si>
  <si>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</si>
  <si>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</si>
  <si>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</si>
  <si>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</si>
  <si>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</si>
  <si>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</si>
  <si>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</si>
  <si>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</si>
  <si>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</si>
  <si>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</si>
  <si>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</si>
  <si>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</si>
  <si>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</si>
  <si>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</si>
  <si>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</si>
  <si>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</si>
  <si>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</si>
  <si>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</si>
  <si>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</si>
  <si>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</si>
  <si>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</si>
  <si>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</si>
  <si>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</si>
  <si>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</si>
  <si>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</si>
  <si>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</si>
  <si>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</si>
  <si>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</si>
  <si>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</si>
  <si>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</si>
  <si>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</si>
  <si>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</si>
  <si>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</si>
  <si>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</si>
  <si>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</si>
  <si>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</si>
  <si>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</si>
  <si>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</si>
  <si>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</si>
  <si>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</si>
  <si>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</si>
  <si>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</si>
  <si>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</si>
  <si>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</si>
  <si>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</si>
  <si>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</si>
  <si>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</si>
  <si>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</si>
  <si>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</si>
  <si>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</si>
  <si>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</si>
  <si>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</si>
  <si>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</si>
  <si>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</si>
  <si>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</si>
  <si>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</si>
  <si>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</si>
  <si>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</si>
  <si>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</si>
  <si>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</si>
  <si>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</si>
  <si>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</si>
  <si>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</si>
  <si>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</si>
  <si>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</si>
  <si>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</si>
  <si>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</si>
  <si>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</si>
  <si>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</si>
  <si>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</si>
  <si>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</si>
  <si>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</si>
  <si>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</si>
  <si>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</si>
  <si>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</si>
  <si>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</si>
  <si>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</si>
  <si>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</si>
  <si>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</si>
  <si>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</si>
  <si>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</si>
  <si>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</si>
  <si>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</si>
  <si>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</si>
  <si>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</si>
  <si>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</si>
  <si>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</si>
  <si>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</si>
  <si>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</si>
  <si>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</si>
  <si>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</si>
  <si>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</si>
  <si>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</si>
  <si>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</si>
  <si>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</si>
  <si>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</si>
  <si>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</si>
  <si>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</si>
  <si>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</si>
  <si>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</si>
  <si>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</si>
  <si>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</si>
  <si>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</si>
  <si>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</si>
  <si>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</si>
  <si>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</si>
  <si>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</si>
  <si>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</si>
  <si>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</si>
  <si>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</si>
  <si>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</si>
  <si>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</si>
  <si>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</si>
  <si>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</si>
  <si>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</si>
  <si>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</si>
  <si>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</si>
  <si>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</si>
  <si>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</si>
  <si>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</si>
  <si>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</si>
  <si>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</si>
  <si>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</si>
  <si>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</si>
  <si>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</si>
  <si>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</si>
  <si>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</si>
  <si>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</si>
  <si>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</si>
  <si>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</si>
  <si>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</si>
  <si>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</si>
  <si>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</si>
  <si>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</si>
  <si>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</si>
  <si>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</si>
  <si>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</si>
  <si>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</si>
  <si>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</si>
  <si>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</si>
  <si>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</si>
  <si>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</si>
  <si>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</si>
  <si>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</si>
  <si>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</si>
  <si>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</si>
  <si>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</si>
  <si>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</si>
  <si>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</si>
  <si>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</si>
  <si>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</si>
  <si>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</si>
  <si>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</si>
  <si>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</si>
  <si>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</si>
  <si>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</si>
  <si>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</si>
  <si>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</si>
  <si>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</si>
  <si>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</si>
  <si>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</si>
  <si>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</si>
  <si>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</si>
  <si>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</si>
  <si>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</si>
  <si>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</si>
  <si>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</si>
  <si>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</si>
  <si>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</si>
  <si>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</si>
  <si>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</si>
  <si>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</si>
  <si>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</si>
  <si>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</si>
  <si>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</si>
  <si>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</si>
  <si>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</si>
  <si>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</si>
  <si>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</si>
  <si>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</si>
  <si>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</si>
  <si>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</si>
  <si>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</si>
  <si>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</si>
  <si>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</si>
  <si>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</si>
  <si>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</si>
  <si>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</si>
  <si>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</si>
  <si>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</si>
  <si>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</si>
  <si>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</si>
  <si>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</si>
  <si>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</si>
  <si>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</si>
  <si>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</si>
  <si>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</si>
  <si>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</si>
  <si>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</si>
  <si>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</si>
  <si>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</si>
  <si>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</si>
  <si>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</si>
  <si>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</si>
  <si>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</si>
  <si>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</si>
  <si>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</si>
  <si>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</si>
  <si>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</si>
  <si>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</si>
  <si>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</si>
  <si>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</si>
  <si>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</si>
  <si>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</si>
  <si>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</si>
  <si>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</si>
  <si>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</si>
  <si>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</si>
  <si>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</si>
  <si>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</si>
  <si>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</si>
  <si>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</si>
  <si>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</si>
  <si>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</si>
  <si>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</si>
  <si>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</si>
  <si>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</si>
  <si>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</si>
  <si>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</si>
  <si>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</si>
  <si>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</si>
  <si>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</si>
  <si>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</si>
  <si>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</si>
  <si>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</si>
  <si>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</si>
  <si>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</si>
  <si>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</si>
  <si>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</si>
  <si>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</si>
  <si>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</si>
  <si>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</si>
  <si>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</si>
  <si>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</si>
  <si>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</si>
  <si>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</si>
  <si>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</si>
  <si>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</si>
  <si>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</si>
  <si>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</si>
  <si>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</si>
  <si>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</si>
  <si>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</si>
  <si>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</si>
  <si>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</si>
  <si>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</si>
  <si>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</si>
  <si>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</si>
  <si>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</si>
  <si>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</si>
  <si>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</si>
  <si>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</si>
  <si>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</si>
  <si>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</si>
  <si>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</si>
  <si>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</si>
  <si>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</si>
  <si>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</si>
  <si>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</si>
  <si>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</si>
  <si>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</si>
  <si>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</si>
  <si>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</si>
  <si>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</si>
  <si>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</si>
  <si>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</si>
  <si>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</si>
  <si>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</si>
  <si>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</si>
  <si>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</si>
  <si>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</si>
  <si>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</si>
  <si>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</si>
  <si>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</si>
  <si>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</si>
  <si>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</si>
  <si>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</si>
  <si>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</si>
  <si>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</si>
  <si>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</si>
  <si>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</si>
  <si>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</si>
  <si>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</si>
  <si>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</si>
  <si>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</si>
  <si>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</si>
  <si>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</si>
  <si>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</si>
  <si>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</si>
  <si>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</si>
  <si>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</si>
  <si>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</si>
  <si>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</si>
  <si>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</si>
  <si>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</si>
  <si>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</si>
  <si>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</si>
  <si>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</si>
  <si>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</si>
  <si>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</si>
  <si>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</si>
  <si>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</si>
  <si>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</si>
  <si>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</si>
  <si>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</si>
  <si>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</si>
  <si>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</si>
  <si>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</si>
  <si>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</si>
  <si>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</si>
  <si>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</si>
  <si>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</si>
  <si>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</si>
  <si>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</si>
  <si>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</si>
  <si>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</si>
  <si>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</si>
  <si>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</si>
  <si>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</si>
  <si>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</si>
  <si>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</si>
  <si>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</si>
  <si>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</si>
  <si>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</si>
  <si>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</si>
  <si>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</si>
  <si>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</si>
  <si>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</si>
  <si>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</si>
  <si>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</si>
  <si>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</si>
  <si>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</si>
  <si>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</si>
  <si>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</si>
  <si>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</si>
  <si>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</si>
  <si>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</si>
  <si>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</si>
  <si>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</si>
  <si>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</si>
  <si>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</si>
  <si>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</si>
  <si>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</si>
  <si>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</si>
  <si>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</si>
  <si>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</si>
  <si>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</si>
  <si>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</si>
  <si>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</si>
  <si>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</si>
  <si>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</si>
  <si>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</si>
  <si>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</si>
  <si>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</si>
  <si>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</si>
  <si>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</si>
  <si>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</si>
  <si>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</si>
  <si>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</si>
  <si>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</si>
  <si>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</si>
  <si>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</si>
  <si>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</si>
  <si>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</si>
  <si>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</si>
  <si>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</si>
  <si>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</si>
  <si>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</si>
  <si>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</si>
  <si>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</si>
  <si>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</si>
  <si>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</si>
  <si>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</si>
  <si>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</si>
  <si>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</si>
  <si>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</si>
  <si>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</si>
  <si>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</si>
  <si>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</si>
  <si>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</si>
  <si>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</si>
  <si>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</si>
  <si>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</si>
  <si>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</si>
  <si>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</si>
  <si>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</si>
  <si>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</si>
  <si>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</si>
  <si>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</si>
  <si>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</si>
  <si>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</si>
  <si>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</si>
  <si>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</si>
  <si>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</si>
  <si>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</si>
  <si>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</si>
  <si>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</si>
  <si>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</si>
  <si>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</si>
  <si>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</si>
  <si>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</si>
  <si>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</si>
  <si>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</si>
  <si>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</si>
  <si>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</si>
  <si>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</si>
  <si>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</si>
  <si>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</si>
  <si>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</si>
  <si>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</si>
  <si>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</si>
  <si>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</si>
  <si>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</si>
  <si>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</si>
  <si>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</si>
  <si>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</si>
  <si>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</si>
  <si>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</si>
  <si>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</si>
  <si>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</si>
  <si>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</si>
  <si>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</si>
  <si>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</si>
  <si>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</si>
  <si>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</si>
  <si>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</si>
  <si>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</si>
  <si>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</si>
  <si>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</si>
  <si>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</si>
  <si>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</si>
  <si>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</si>
  <si>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</si>
  <si>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</si>
  <si>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</si>
  <si>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</si>
  <si>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</si>
  <si>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</si>
  <si>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</si>
  <si>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</si>
  <si>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</si>
  <si>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</si>
  <si>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</si>
  <si>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</si>
  <si>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</si>
  <si>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</si>
  <si>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</si>
  <si>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</si>
  <si>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</si>
  <si>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</si>
  <si>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</si>
  <si>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</si>
  <si>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</si>
  <si>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</si>
  <si>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</si>
  <si>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</si>
  <si>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</si>
  <si>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</si>
  <si>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</si>
  <si>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</si>
  <si>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</si>
  <si>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</si>
  <si>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</si>
  <si>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</si>
  <si>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</si>
  <si>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</si>
  <si>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</si>
  <si>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</si>
  <si>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</si>
  <si>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</si>
  <si>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</si>
  <si>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</si>
  <si>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</si>
  <si>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</si>
  <si>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</si>
  <si>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</si>
  <si>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</si>
  <si>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</si>
  <si>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</si>
  <si>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</si>
  <si>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</si>
  <si>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</si>
  <si>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</si>
  <si>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</si>
  <si>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</si>
  <si>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</si>
  <si>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</si>
  <si>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</si>
  <si>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</si>
  <si>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</si>
  <si>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</si>
  <si>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</si>
  <si>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</si>
  <si>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</si>
  <si>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</si>
  <si>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</si>
  <si>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</si>
  <si>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</si>
  <si>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</si>
  <si>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</si>
  <si>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</si>
  <si>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</si>
  <si>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</si>
  <si>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</si>
  <si>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</si>
  <si>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</si>
  <si>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</si>
  <si>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</si>
  <si>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</si>
  <si>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</si>
  <si>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</si>
  <si>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</si>
  <si>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</si>
  <si>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</si>
  <si>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</si>
  <si>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</si>
  <si>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</si>
  <si>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</si>
  <si>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</si>
  <si>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</si>
  <si>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</si>
  <si>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</si>
  <si>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</si>
  <si>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</si>
  <si>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</si>
  <si>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</si>
  <si>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</si>
  <si>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</si>
  <si>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</si>
  <si>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</si>
  <si>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</si>
  <si>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</si>
  <si>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</si>
  <si>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</si>
  <si>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</si>
  <si>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</si>
  <si>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</si>
  <si>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</si>
  <si>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</si>
  <si>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</si>
  <si>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</si>
  <si>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</si>
  <si>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</si>
  <si>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</si>
  <si>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</si>
  <si>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</si>
  <si>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</si>
  <si>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</si>
  <si>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</si>
  <si>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</si>
  <si>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</si>
  <si>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</si>
  <si>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</si>
  <si>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</si>
  <si>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</si>
  <si>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</si>
  <si>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</si>
  <si>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</si>
  <si>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</si>
  <si>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</si>
  <si>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</si>
  <si>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</si>
  <si>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</si>
  <si>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</si>
  <si>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</si>
  <si>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</si>
  <si>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</si>
  <si>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</si>
  <si>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</si>
  <si>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</si>
  <si>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</si>
  <si>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</si>
  <si>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</si>
  <si>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</si>
  <si>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</si>
  <si>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</si>
  <si>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</si>
  <si>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</si>
  <si>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</si>
  <si>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</si>
  <si>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</si>
  <si>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</si>
  <si>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</si>
  <si>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</si>
  <si>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</si>
  <si>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</si>
  <si>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</si>
  <si>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</si>
  <si>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</si>
  <si>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</si>
  <si>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</si>
  <si>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</si>
  <si>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</si>
  <si>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</si>
  <si>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</si>
  <si>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</si>
  <si>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</si>
  <si>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</si>
  <si>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</si>
  <si>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</si>
  <si>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</si>
  <si>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</si>
  <si>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</si>
  <si>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</si>
  <si>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</si>
  <si>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</si>
  <si>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</si>
  <si>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</si>
  <si>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</si>
  <si>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</si>
  <si>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</si>
  <si>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</si>
  <si>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</si>
  <si>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</si>
  <si>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</si>
  <si>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</si>
  <si>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</si>
  <si>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</si>
  <si>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</si>
  <si>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</si>
  <si>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</si>
  <si>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</si>
  <si>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</si>
  <si>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</si>
  <si>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</si>
  <si>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</si>
  <si>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</si>
  <si>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</si>
  <si>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</si>
  <si>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</si>
  <si>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</si>
  <si>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</si>
  <si>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</si>
  <si>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</si>
  <si>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</si>
  <si>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</si>
  <si>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</si>
  <si>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</si>
  <si>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</si>
  <si>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</si>
  <si>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</si>
  <si>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</si>
  <si>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</si>
  <si>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</si>
  <si>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</si>
  <si>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</si>
  <si>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</si>
  <si>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</si>
  <si>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</si>
  <si>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</si>
  <si>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</si>
  <si>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</si>
  <si>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</si>
  <si>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</si>
  <si>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</si>
  <si>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</si>
  <si>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</si>
  <si>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</si>
  <si>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</si>
  <si>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</si>
  <si>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</si>
  <si>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</si>
  <si>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</si>
  <si>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</si>
  <si>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</si>
  <si>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</si>
  <si>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</si>
  <si>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</si>
  <si>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</si>
  <si>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</si>
  <si>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</si>
  <si>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</si>
  <si>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</si>
  <si>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</si>
  <si>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</si>
  <si>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</si>
  <si>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</si>
  <si>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</si>
  <si>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</si>
  <si>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</si>
  <si>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</si>
  <si>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</si>
  <si>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</si>
  <si>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</si>
  <si>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</si>
  <si>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</si>
  <si>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</si>
  <si>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</si>
  <si>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</si>
  <si>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</si>
  <si>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</si>
  <si>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</si>
  <si>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</si>
  <si>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</si>
  <si>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</si>
  <si>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</si>
  <si>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</si>
  <si>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</si>
  <si>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</si>
  <si>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</si>
  <si>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</si>
  <si>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</si>
  <si>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</si>
  <si>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</si>
  <si>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</si>
  <si>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</si>
  <si>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</si>
  <si>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</si>
  <si>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</si>
  <si>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</si>
  <si>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</si>
  <si>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</si>
  <si>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</si>
  <si>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</si>
  <si>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</si>
  <si>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</si>
  <si>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</si>
  <si>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</si>
  <si>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</si>
  <si>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</si>
  <si>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</si>
  <si>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</si>
  <si>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</si>
  <si>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</si>
  <si>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</si>
  <si>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</si>
  <si>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</si>
  <si>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</si>
  <si>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</si>
  <si>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</si>
  <si>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</si>
  <si>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</si>
  <si>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</si>
  <si>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</si>
  <si>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</si>
  <si>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</si>
  <si>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</si>
  <si>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</si>
  <si>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</si>
  <si>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</si>
  <si>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</si>
  <si>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</si>
  <si>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</si>
  <si>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</si>
  <si>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</si>
  <si>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</si>
  <si>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</si>
  <si>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</si>
  <si>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</si>
  <si>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</si>
  <si>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</si>
  <si>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</si>
  <si>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</si>
  <si>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</si>
  <si>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</si>
  <si>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</si>
  <si>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</si>
  <si>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</si>
  <si>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</si>
  <si>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</si>
  <si>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</si>
  <si>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</si>
  <si>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</si>
  <si>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</si>
  <si>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</si>
  <si>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</si>
  <si>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</si>
  <si>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</si>
  <si>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</si>
  <si>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</si>
  <si>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</si>
  <si>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</si>
  <si>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</si>
  <si>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</si>
  <si>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</si>
  <si>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</si>
  <si>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</si>
  <si>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</si>
  <si>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</si>
  <si>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</si>
  <si>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</si>
  <si>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</si>
  <si>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</si>
  <si>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</si>
  <si>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</si>
  <si>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</si>
  <si>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</si>
  <si>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</si>
  <si>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</si>
  <si>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</si>
  <si>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</si>
  <si>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</si>
  <si>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</si>
  <si>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</si>
  <si>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</si>
  <si>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</si>
  <si>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</si>
  <si>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</si>
  <si>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</si>
  <si>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</si>
  <si>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</si>
  <si>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</si>
  <si>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</si>
  <si>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</si>
  <si>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</si>
  <si>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</si>
  <si>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</si>
  <si>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</si>
  <si>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</si>
  <si>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</si>
  <si>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</si>
  <si>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</si>
  <si>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</si>
  <si>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</si>
  <si>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</si>
  <si>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</si>
  <si>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</si>
  <si>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</si>
  <si>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</si>
  <si>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</si>
  <si>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</si>
  <si>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</si>
  <si>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</si>
  <si>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</si>
  <si>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</si>
  <si>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</si>
  <si>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</si>
  <si>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</si>
  <si>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</si>
  <si>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</si>
  <si>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</si>
  <si>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</si>
  <si>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</si>
  <si>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</si>
  <si>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</si>
  <si>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</si>
  <si>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</si>
  <si>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</si>
  <si>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</si>
  <si>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</si>
  <si>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</si>
  <si>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</si>
  <si>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</si>
  <si>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</si>
  <si>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</si>
  <si>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</si>
  <si>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</si>
  <si>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</si>
  <si>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</si>
  <si>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</si>
  <si>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</si>
  <si>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</si>
  <si>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</si>
  <si>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</si>
  <si>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</si>
  <si>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</si>
  <si>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</si>
  <si>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</si>
  <si>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</si>
  <si>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</si>
  <si>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</si>
  <si>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</si>
  <si>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</si>
  <si>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</si>
  <si>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</si>
  <si>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</si>
  <si>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</si>
  <si>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</si>
  <si>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</si>
  <si>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</si>
  <si>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</si>
  <si>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</si>
  <si>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</si>
  <si>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</si>
  <si>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</si>
  <si>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</si>
  <si>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</si>
  <si>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</si>
  <si>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</si>
  <si>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</si>
  <si>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</si>
  <si>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</si>
  <si>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</si>
  <si>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</si>
  <si>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</si>
  <si>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</si>
  <si>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</si>
  <si>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</si>
  <si>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</si>
  <si>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</si>
  <si>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</si>
  <si>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</si>
  <si>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</si>
  <si>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</si>
  <si>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</si>
  <si>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</si>
  <si>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</si>
  <si>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</si>
  <si>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</si>
  <si>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</si>
  <si>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</si>
  <si>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</si>
  <si>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</si>
  <si>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</si>
  <si>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</si>
  <si>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</si>
  <si>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</si>
  <si>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</si>
  <si>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</si>
  <si>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</si>
  <si>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</si>
  <si>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</si>
  <si>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</si>
  <si>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</si>
  <si>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</si>
  <si>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</si>
  <si>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</si>
  <si>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</si>
  <si>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</si>
  <si>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</si>
  <si>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</si>
  <si>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</si>
  <si>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</si>
  <si>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</si>
  <si>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</si>
  <si>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</si>
  <si>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</si>
  <si>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</si>
  <si>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</si>
  <si>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</si>
  <si>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</si>
  <si>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</si>
  <si>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</si>
  <si>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</si>
  <si>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</si>
  <si>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</si>
  <si>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</si>
  <si>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</si>
  <si>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</si>
  <si>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</si>
  <si>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</si>
  <si>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</si>
  <si>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</si>
  <si>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</si>
  <si>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</si>
  <si>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</si>
  <si>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</si>
  <si>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</si>
  <si>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</si>
  <si>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</si>
  <si>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</si>
  <si>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</si>
  <si>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</si>
  <si>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</si>
  <si>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</si>
  <si>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</si>
  <si>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</si>
  <si>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</si>
  <si>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</si>
  <si>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</si>
  <si>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</si>
  <si>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</si>
  <si>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</si>
  <si>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</si>
  <si>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</si>
  <si>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</si>
  <si>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</si>
  <si>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</si>
  <si>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</si>
  <si>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</si>
  <si>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</si>
  <si>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</si>
  <si>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</si>
  <si>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</si>
  <si>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</si>
  <si>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</si>
  <si>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</si>
  <si>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</si>
  <si>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</si>
  <si>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</si>
  <si>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</si>
  <si>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</si>
  <si>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</si>
  <si>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</si>
  <si>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</si>
  <si>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</si>
  <si>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</si>
  <si>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</si>
  <si>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</si>
  <si>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</si>
  <si>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</si>
  <si>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</si>
  <si>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</si>
  <si>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</si>
  <si>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</si>
  <si>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</si>
  <si>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</si>
  <si>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</si>
  <si>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</si>
  <si>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</si>
  <si>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</si>
  <si>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</si>
  <si>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</si>
  <si>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</si>
  <si>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</si>
  <si>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</si>
  <si>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</si>
  <si>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</si>
  <si>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</si>
  <si>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</si>
  <si>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</si>
  <si>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</si>
  <si>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</si>
  <si>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</si>
  <si>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</si>
  <si>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</si>
  <si>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</si>
  <si>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</si>
  <si>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</si>
  <si>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</si>
  <si>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</si>
  <si>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</si>
  <si>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</si>
  <si>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</si>
  <si>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</si>
  <si>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</si>
  <si>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</si>
  <si>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</si>
  <si>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</si>
  <si>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</si>
  <si>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</si>
  <si>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</si>
  <si>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</si>
  <si>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</si>
  <si>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</si>
  <si>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</si>
  <si>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</si>
  <si>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</si>
  <si>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</si>
  <si>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</si>
  <si>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</si>
  <si>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</si>
  <si>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</si>
  <si>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</si>
  <si>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</si>
  <si>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</si>
  <si>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</si>
  <si>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</si>
  <si>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</si>
  <si>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</si>
  <si>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</si>
  <si>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</si>
  <si>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</si>
  <si>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</si>
  <si>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</si>
  <si>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</si>
  <si>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</si>
  <si>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</si>
  <si>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</si>
  <si>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</si>
  <si>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</si>
  <si>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</si>
  <si>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</si>
  <si>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</si>
  <si>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</si>
  <si>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</si>
  <si>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</si>
  <si>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</si>
  <si>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</si>
  <si>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</si>
  <si>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</si>
  <si>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</si>
  <si>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</si>
  <si>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</si>
  <si>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</si>
  <si>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</si>
  <si>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</si>
  <si>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</si>
  <si>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</si>
  <si>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</si>
  <si>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</si>
  <si>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</si>
  <si>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</si>
  <si>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</si>
  <si>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</si>
  <si>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</si>
  <si>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</si>
  <si>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</si>
  <si>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</si>
  <si>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</si>
  <si>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</si>
  <si>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</si>
  <si>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</si>
  <si>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</si>
  <si>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</si>
  <si>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</si>
  <si>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</si>
  <si>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</si>
  <si>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</si>
  <si>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</si>
  <si>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</si>
  <si>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</si>
  <si>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</si>
  <si>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</si>
  <si>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</si>
  <si>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</si>
  <si>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</si>
  <si>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</si>
  <si>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</si>
  <si>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</si>
  <si>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</si>
  <si>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</si>
  <si>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</si>
  <si>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</si>
  <si>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</si>
  <si>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</si>
  <si>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</si>
  <si>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</si>
  <si>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</si>
  <si>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</si>
  <si>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</si>
  <si>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</si>
  <si>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</si>
  <si>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</si>
  <si>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</si>
  <si>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</si>
  <si>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</si>
  <si>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</si>
  <si>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</si>
  <si>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</si>
  <si>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</si>
  <si>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</si>
  <si>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</si>
  <si>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</si>
  <si>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</si>
  <si>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</si>
  <si>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</si>
  <si>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</si>
  <si>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</si>
  <si>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</si>
  <si>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</si>
  <si>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</si>
  <si>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</si>
  <si>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</si>
  <si>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</si>
  <si>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</si>
  <si>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</si>
  <si>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</si>
  <si>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</si>
  <si>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</si>
  <si>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</si>
  <si>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</si>
  <si>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</si>
  <si>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</si>
  <si>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</si>
  <si>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</si>
  <si>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</si>
  <si>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</si>
  <si>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</si>
  <si>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</si>
  <si>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</si>
  <si>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</si>
  <si>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</si>
  <si>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</si>
  <si>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</si>
  <si>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</si>
  <si>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</si>
  <si>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</si>
  <si>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</si>
  <si>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</si>
  <si>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</si>
  <si>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</si>
  <si>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</si>
  <si>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</si>
  <si>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</si>
  <si>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</si>
  <si>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</si>
  <si>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</si>
  <si>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</si>
  <si>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</si>
  <si>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</si>
  <si>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</si>
  <si>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</si>
  <si>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</si>
  <si>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</si>
  <si>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</si>
  <si>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</si>
  <si>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</si>
  <si>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</si>
  <si>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</si>
  <si>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</si>
  <si>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</si>
  <si>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</si>
  <si>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</si>
  <si>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</si>
  <si>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</si>
  <si>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</si>
  <si>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</si>
  <si>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</si>
  <si>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</si>
  <si>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</si>
  <si>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</si>
  <si>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</si>
  <si>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</si>
  <si>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</si>
  <si>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</si>
  <si>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</si>
  <si>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</si>
  <si>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</si>
  <si>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</si>
  <si>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</si>
  <si>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</si>
  <si>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</si>
  <si>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</si>
  <si>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</si>
  <si>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</si>
  <si>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</si>
  <si>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</si>
  <si>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</si>
  <si>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</si>
  <si>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</si>
  <si>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</si>
  <si>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</si>
  <si>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</si>
  <si>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</si>
  <si>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</si>
  <si>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</si>
  <si>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</si>
  <si>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</si>
  <si>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</si>
  <si>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</si>
  <si>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</si>
  <si>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</si>
  <si>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</si>
  <si>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</si>
  <si>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</si>
  <si>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</si>
  <si>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</si>
  <si>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</si>
  <si>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</si>
  <si>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</si>
  <si>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</si>
  <si>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</si>
  <si>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</si>
  <si>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</si>
  <si>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</si>
  <si>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</si>
  <si>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</si>
  <si>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</si>
  <si>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</si>
  <si>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</si>
  <si>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</si>
  <si>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</si>
  <si>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</si>
  <si>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</si>
  <si>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</si>
  <si>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</si>
  <si>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</si>
  <si>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</si>
  <si>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</si>
  <si>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</si>
  <si>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</si>
  <si>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</si>
  <si>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</si>
  <si>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</si>
  <si>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</si>
  <si>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</si>
  <si>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</si>
  <si>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</si>
  <si>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</si>
  <si>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</si>
  <si>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</si>
  <si>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</si>
  <si>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</si>
  <si>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</si>
  <si>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</si>
  <si>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</si>
  <si>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</si>
  <si>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</si>
  <si>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</si>
  <si>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</si>
  <si>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</si>
  <si>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</si>
  <si>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</si>
  <si>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</si>
  <si>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</si>
  <si>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</si>
  <si>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</si>
  <si>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</si>
  <si>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</si>
  <si>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</si>
  <si>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</si>
  <si>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</si>
  <si>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</si>
  <si>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</si>
  <si>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</si>
  <si>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</si>
  <si>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</si>
  <si>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</si>
  <si>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</si>
  <si>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</si>
  <si>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</si>
  <si>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</si>
  <si>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</si>
  <si>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</si>
  <si>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</si>
  <si>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</si>
  <si>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</si>
  <si>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</si>
  <si>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</si>
  <si>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</si>
  <si>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</si>
  <si>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</si>
  <si>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</si>
  <si>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</si>
  <si>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</si>
  <si>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</si>
  <si>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</si>
  <si>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</si>
  <si>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</si>
  <si>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</si>
  <si>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</si>
  <si>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</si>
  <si>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</si>
  <si>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</si>
  <si>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</si>
  <si>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</si>
  <si>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</si>
  <si>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</si>
  <si>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</si>
  <si>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</si>
  <si>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</si>
  <si>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</si>
  <si>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</si>
  <si>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</si>
  <si>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</si>
  <si>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</si>
  <si>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</si>
  <si>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</si>
  <si>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</si>
  <si>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</si>
  <si>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</si>
  <si>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</si>
  <si>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</si>
  <si>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</si>
  <si>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</si>
  <si>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</si>
  <si>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</si>
  <si>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</si>
  <si>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</si>
  <si>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</si>
  <si>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</si>
  <si>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</si>
  <si>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</si>
  <si>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</si>
  <si>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</si>
  <si>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</si>
  <si>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</si>
  <si>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</si>
  <si>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</si>
  <si>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</si>
  <si>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</si>
  <si>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</si>
  <si>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</si>
  <si>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</si>
  <si>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</si>
  <si>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</si>
  <si>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</si>
  <si>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</si>
  <si>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</si>
  <si>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</si>
  <si>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</si>
  <si>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</si>
  <si>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</si>
  <si>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</si>
  <si>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</si>
  <si>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</si>
  <si>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</si>
  <si>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</si>
  <si>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</si>
  <si>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</si>
  <si>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</si>
  <si>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</si>
  <si>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</si>
  <si>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</si>
  <si>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</si>
  <si>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</si>
  <si>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</si>
  <si>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</si>
  <si>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</si>
  <si>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</si>
  <si>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</si>
  <si>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</si>
  <si>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</si>
  <si>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</si>
  <si>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</si>
  <si>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</si>
  <si>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</si>
  <si>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</si>
  <si>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</si>
  <si>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</si>
  <si>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</si>
  <si>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</si>
  <si>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</si>
  <si>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</si>
  <si>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</si>
  <si>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</si>
  <si>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</si>
  <si>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</si>
  <si>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</si>
  <si>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</si>
  <si>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</si>
  <si>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</si>
  <si>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</si>
  <si>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</si>
  <si>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</si>
  <si>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</si>
  <si>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</si>
  <si>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</si>
  <si>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</si>
  <si>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</si>
  <si>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</si>
  <si>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</si>
  <si>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</si>
  <si>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</si>
  <si>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</si>
  <si>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</si>
  <si>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</si>
  <si>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</si>
  <si>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</si>
  <si>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</si>
  <si>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</si>
  <si>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</si>
  <si>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</si>
  <si>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</si>
  <si>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</si>
  <si>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</si>
  <si>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</si>
  <si>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</si>
  <si>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</si>
  <si>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</si>
  <si>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</si>
  <si>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</si>
  <si>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</si>
  <si>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</si>
  <si>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</si>
  <si>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</si>
  <si>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</si>
  <si>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</si>
  <si>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</si>
  <si>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</si>
  <si>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</si>
  <si>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</si>
  <si>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</si>
  <si>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</si>
  <si>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</si>
  <si>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</si>
  <si>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</si>
  <si>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</si>
  <si>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</si>
  <si>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</si>
  <si>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</si>
  <si>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</si>
  <si>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</si>
  <si>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</si>
  <si>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</si>
  <si>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</si>
  <si>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</si>
  <si>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</si>
  <si>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</si>
  <si>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</si>
  <si>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</si>
  <si>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</si>
  <si>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</si>
  <si>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</si>
  <si>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</si>
  <si>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</si>
  <si>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</si>
  <si>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</si>
  <si>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</si>
  <si>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</si>
  <si>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</si>
  <si>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</si>
  <si>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</si>
  <si>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</si>
  <si>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</si>
  <si>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</si>
  <si>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</si>
  <si>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</si>
  <si>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</si>
  <si>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</si>
  <si>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</si>
  <si>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</si>
  <si>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</si>
  <si>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</si>
  <si>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</si>
  <si>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</si>
  <si>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</si>
  <si>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</si>
  <si>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</si>
  <si>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</si>
  <si>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</si>
  <si>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</si>
  <si>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</si>
  <si>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</si>
  <si>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</si>
  <si>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</si>
  <si>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</si>
  <si>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</si>
  <si>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</si>
  <si>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</si>
  <si>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</si>
  <si>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</si>
  <si>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</si>
  <si>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</si>
  <si>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</si>
  <si>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</si>
  <si>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</si>
  <si>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</si>
  <si>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</si>
  <si>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</si>
  <si>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</si>
  <si>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</si>
  <si>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</si>
  <si>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</si>
  <si>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</si>
  <si>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</si>
  <si>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</si>
  <si>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</si>
  <si>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</si>
  <si>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</si>
  <si>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</si>
  <si>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</si>
  <si>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</si>
  <si>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</si>
  <si>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</si>
  <si>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</si>
  <si>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</si>
  <si>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</si>
  <si>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</si>
  <si>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</si>
  <si>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</si>
  <si>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</si>
  <si>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</si>
  <si>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</si>
  <si>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</si>
  <si>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</si>
  <si>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</si>
  <si>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</si>
  <si>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</si>
  <si>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</si>
  <si>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</si>
  <si>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</si>
  <si>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</si>
  <si>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</si>
  <si>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</si>
  <si>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</si>
  <si>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</si>
  <si>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</si>
  <si>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</si>
  <si>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</si>
  <si>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</si>
  <si>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</si>
  <si>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</si>
  <si>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</si>
  <si>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</si>
  <si>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</si>
  <si>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</si>
  <si>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</si>
  <si>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</si>
  <si>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</si>
  <si>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</si>
  <si>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</si>
  <si>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</si>
  <si>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</si>
  <si>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</si>
  <si>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</si>
  <si>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</si>
  <si>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</si>
  <si>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</si>
  <si>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</si>
  <si>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</si>
  <si>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</si>
  <si>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</si>
  <si>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</si>
  <si>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</si>
  <si>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</si>
  <si>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</si>
  <si>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</si>
  <si>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</si>
  <si>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</si>
  <si>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</si>
  <si>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</si>
  <si>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</si>
  <si>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</si>
  <si>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</si>
  <si>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</si>
  <si>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</si>
  <si>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</si>
  <si>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</si>
  <si>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</si>
  <si>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</si>
  <si>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</si>
  <si>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</si>
  <si>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</si>
  <si>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</si>
  <si>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</si>
  <si>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</si>
  <si>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</si>
  <si>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</si>
  <si>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</si>
  <si>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</si>
  <si>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</si>
  <si>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</si>
  <si>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</si>
  <si>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</si>
  <si>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</si>
  <si>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</si>
  <si>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</si>
  <si>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</si>
  <si>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</si>
  <si>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</si>
  <si>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</si>
  <si>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</si>
  <si>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</si>
  <si>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</si>
  <si>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</si>
  <si>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</si>
  <si>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</si>
  <si>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</si>
  <si>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</si>
  <si>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</si>
  <si>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</si>
  <si>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</si>
  <si>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</si>
  <si>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</si>
  <si>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</si>
  <si>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</si>
  <si>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</si>
  <si>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</si>
  <si>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</si>
  <si>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</si>
  <si>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</si>
  <si>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</si>
  <si>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</si>
  <si>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</si>
  <si>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</si>
  <si>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</si>
  <si>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</si>
  <si>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</si>
  <si>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</si>
  <si>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</si>
  <si>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</si>
  <si>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</si>
  <si>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</si>
  <si>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</si>
  <si>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</si>
  <si>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</si>
  <si>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</si>
  <si>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</si>
  <si>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</si>
  <si>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</si>
  <si>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</si>
  <si>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</si>
  <si>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</si>
  <si>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</si>
  <si>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</si>
  <si>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</si>
  <si>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</si>
  <si>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</si>
  <si>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</si>
  <si>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</si>
  <si>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</si>
  <si>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</si>
  <si>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</si>
  <si>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</si>
  <si>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</si>
  <si>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</si>
  <si>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</si>
  <si>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</si>
  <si>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</si>
  <si>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</si>
  <si>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</si>
  <si>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</si>
  <si>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</si>
  <si>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</si>
  <si>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</si>
  <si>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</si>
  <si>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</si>
  <si>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</si>
  <si>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</si>
  <si>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</si>
  <si>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</si>
  <si>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</si>
  <si>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</si>
  <si>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</si>
  <si>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</si>
  <si>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</si>
  <si>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</si>
  <si>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</si>
  <si>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</si>
  <si>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</si>
  <si>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</si>
  <si>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</si>
  <si>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</si>
  <si>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</si>
  <si>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</si>
  <si>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</si>
  <si>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</si>
  <si>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</si>
  <si>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</si>
  <si>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</si>
  <si>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</si>
  <si>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</si>
  <si>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</si>
  <si>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</si>
  <si>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</si>
  <si>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</si>
  <si>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</si>
  <si>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</si>
  <si>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</si>
  <si>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</si>
  <si>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</si>
  <si>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</si>
  <si>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</si>
  <si>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</si>
  <si>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</si>
  <si>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</si>
  <si>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</si>
  <si>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</si>
  <si>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</si>
  <si>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</si>
  <si>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</si>
  <si>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</si>
  <si>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</si>
  <si>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</si>
  <si>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</si>
  <si>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</si>
  <si>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</si>
  <si>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</si>
  <si>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</si>
  <si>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</si>
  <si>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</si>
  <si>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</si>
  <si>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</si>
  <si>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</si>
  <si>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</si>
  <si>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</si>
  <si>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</si>
  <si>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</si>
  <si>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</si>
  <si>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</si>
  <si>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</si>
  <si>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</si>
  <si>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</si>
  <si>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</si>
  <si>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</si>
  <si>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</si>
  <si>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</si>
  <si>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</si>
  <si>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</si>
  <si>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</si>
  <si>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</si>
  <si>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</si>
  <si>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</si>
  <si>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</si>
  <si>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</si>
  <si>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</si>
  <si>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</si>
  <si>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</si>
  <si>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</si>
  <si>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</si>
  <si>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</si>
  <si>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</si>
  <si>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</si>
  <si>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</si>
  <si>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</si>
  <si>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</si>
  <si>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</si>
  <si>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</si>
  <si>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</si>
  <si>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</si>
  <si>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</si>
  <si>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</si>
  <si>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</si>
  <si>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</si>
  <si>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</si>
  <si>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</si>
  <si>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</si>
  <si>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</si>
  <si>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</si>
  <si>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</si>
  <si>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</si>
  <si>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</si>
  <si>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</si>
  <si>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</si>
  <si>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</si>
  <si>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</si>
  <si>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</si>
  <si>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</si>
  <si>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</si>
  <si>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</si>
  <si>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</si>
  <si>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</si>
  <si>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</si>
  <si>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</si>
  <si>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</si>
  <si>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</si>
  <si>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</si>
  <si>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</si>
  <si>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</si>
  <si>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</si>
  <si>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</si>
  <si>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</si>
  <si>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</si>
  <si>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</si>
  <si>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</si>
  <si>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</si>
  <si>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</si>
  <si>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</si>
  <si>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</si>
  <si>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</si>
  <si>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</si>
  <si>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</si>
  <si>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</si>
  <si>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</si>
  <si>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</si>
  <si>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</si>
  <si>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</si>
  <si>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</si>
  <si>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</si>
  <si>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</si>
  <si>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</si>
  <si>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</si>
  <si>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</si>
  <si>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</si>
  <si>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</si>
  <si>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</si>
  <si>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</si>
  <si>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</si>
  <si>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</si>
  <si>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</si>
  <si>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</si>
  <si>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</si>
  <si>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</si>
  <si>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</si>
  <si>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</si>
  <si>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</si>
  <si>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</si>
  <si>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</si>
  <si>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</si>
  <si>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</si>
  <si>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</si>
  <si>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</si>
  <si>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</si>
  <si>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</si>
  <si>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</si>
  <si>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</si>
  <si>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</si>
  <si>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</si>
  <si>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</si>
  <si>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</si>
  <si>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</si>
  <si>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</si>
  <si>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</si>
  <si>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</si>
  <si>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</si>
  <si>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</si>
  <si>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</si>
  <si>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</si>
  <si>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</si>
  <si>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</si>
  <si>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</si>
  <si>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</si>
  <si>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</si>
  <si>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</si>
  <si>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</si>
  <si>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</si>
  <si>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</si>
  <si>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</si>
  <si>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</si>
  <si>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</si>
  <si>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</si>
  <si>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</si>
  <si>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</si>
  <si>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</si>
  <si>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</si>
  <si>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</si>
  <si>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</si>
  <si>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</si>
  <si>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</si>
  <si>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</si>
  <si>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</si>
  <si>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</si>
  <si>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</si>
  <si>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</si>
  <si>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</si>
  <si>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</si>
  <si>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</si>
  <si>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</si>
  <si>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</si>
  <si>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</si>
  <si>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</si>
  <si>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</si>
  <si>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</si>
  <si>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</si>
  <si>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</si>
  <si>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</si>
  <si>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</si>
  <si>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</si>
  <si>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</si>
  <si>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</si>
  <si>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</si>
  <si>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</si>
  <si>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</si>
  <si>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</si>
  <si>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</si>
  <si>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</si>
  <si>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</si>
  <si>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</si>
  <si>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</si>
  <si>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</si>
  <si>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</si>
  <si>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</si>
  <si>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</si>
  <si>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</si>
  <si>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</si>
  <si>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</si>
  <si>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</si>
  <si>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</si>
  <si>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</si>
  <si>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</si>
  <si>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</si>
  <si>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</si>
  <si>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</si>
  <si>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</si>
  <si>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</si>
  <si>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</si>
  <si>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</si>
  <si>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</si>
  <si>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</si>
  <si>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</si>
  <si>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</si>
  <si>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</si>
  <si>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</si>
  <si>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</si>
  <si>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</si>
  <si>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</si>
  <si>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</si>
  <si>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</si>
  <si>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</si>
  <si>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</si>
  <si>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</si>
  <si>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</si>
  <si>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</si>
  <si>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</si>
  <si>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</si>
  <si>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</si>
  <si>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</si>
  <si>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</si>
  <si>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</si>
  <si>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</si>
  <si>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</si>
  <si>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</si>
  <si>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</si>
  <si>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</si>
  <si>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</si>
  <si>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</si>
  <si>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</si>
  <si>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</si>
  <si>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</si>
  <si>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</si>
  <si>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</si>
  <si>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</si>
  <si>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</si>
  <si>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</si>
  <si>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</si>
  <si>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</si>
  <si>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</si>
  <si>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</si>
  <si>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</si>
  <si>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</si>
  <si>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</si>
  <si>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</si>
  <si>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</si>
  <si>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</si>
  <si>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</si>
  <si>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</si>
  <si>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</si>
  <si>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</si>
  <si>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</si>
  <si>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</si>
  <si>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</si>
  <si>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</si>
  <si>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</si>
  <si>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</si>
  <si>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</si>
  <si>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</si>
  <si>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</si>
  <si>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</si>
  <si>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</si>
  <si>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</si>
  <si>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</si>
  <si>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</si>
  <si>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</si>
  <si>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</si>
  <si>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</si>
  <si>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</si>
  <si>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</si>
  <si>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</si>
  <si>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</si>
  <si>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</si>
  <si>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</si>
  <si>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</si>
  <si>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</si>
  <si>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</si>
  <si>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</si>
  <si>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</si>
  <si>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</si>
  <si>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</si>
  <si>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</si>
  <si>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</si>
  <si>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</si>
  <si>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</si>
  <si>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</si>
  <si>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</si>
  <si>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</si>
  <si>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</si>
  <si>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</si>
  <si>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</si>
  <si>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</si>
  <si>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</si>
  <si>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</si>
  <si>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</si>
  <si>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</si>
  <si>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</si>
  <si>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</si>
  <si>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</si>
  <si>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</si>
  <si>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</si>
  <si>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</si>
  <si>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</si>
  <si>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</si>
  <si>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</si>
  <si>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</si>
  <si>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</si>
  <si>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</si>
  <si>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</si>
  <si>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</si>
  <si>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</si>
  <si>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</si>
  <si>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</si>
  <si>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</si>
  <si>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</si>
  <si>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</si>
  <si>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</si>
  <si>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</si>
  <si>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</si>
  <si>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</si>
  <si>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</si>
  <si>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</si>
  <si>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</si>
  <si>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</si>
  <si>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</si>
  <si>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</si>
  <si>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</si>
  <si>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</si>
  <si>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</si>
  <si>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</si>
  <si>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</si>
  <si>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</si>
  <si>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</si>
  <si>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</si>
  <si>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</si>
  <si>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</si>
  <si>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</si>
  <si>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</si>
  <si>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</si>
  <si>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</si>
  <si>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</si>
  <si>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</si>
  <si>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</si>
  <si>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</si>
  <si>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</si>
  <si>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</si>
  <si>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</si>
  <si>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</si>
  <si>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</si>
  <si>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</si>
  <si>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</si>
  <si>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</si>
  <si>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</si>
  <si>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</si>
  <si>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</si>
  <si>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</si>
  <si>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</si>
  <si>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</si>
  <si>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</si>
  <si>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</si>
  <si>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</si>
  <si>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</si>
  <si>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</si>
  <si>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</si>
  <si>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</si>
  <si>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</si>
  <si>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</si>
  <si>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</si>
  <si>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</si>
  <si>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</si>
  <si>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</si>
  <si>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</si>
  <si>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</si>
  <si>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</si>
  <si>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</si>
  <si>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</si>
  <si>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</si>
  <si>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</si>
  <si>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</si>
  <si>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</si>
  <si>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</si>
  <si>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</si>
  <si>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</si>
  <si>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</si>
  <si>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</si>
  <si>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</si>
  <si>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PCM-20251122-00000321</t>
  </si>
  <si>
    <t>110 min</t>
  </si>
  <si>
    <t xml:space="preserve"> PCM-20250215-00000830 </t>
  </si>
  <si>
    <t>LTE site still down and  site located in aramco area access issue need special permission</t>
  </si>
  <si>
    <t>PCM-20251122-00000277</t>
  </si>
  <si>
    <t>70 mins</t>
  </si>
  <si>
    <t>NO PCM</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</si>
  <si>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</si>
  <si>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</si>
  <si>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</si>
  <si>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</si>
  <si>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</si>
  <si>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</si>
  <si>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</si>
  <si>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</si>
  <si>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</si>
  <si>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</si>
  <si>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</si>
  <si>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</si>
  <si>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</si>
  <si>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PCM-20251122-00000337</t>
  </si>
  <si>
    <t>EM Team at site checking</t>
  </si>
  <si>
    <t>TT-20251121-00571, NO PCM</t>
  </si>
  <si>
    <t>N/A</t>
  </si>
  <si>
    <t>EM Team moved ETA: 20 min</t>
  </si>
  <si>
    <t>PCM-20251122-00000365</t>
  </si>
  <si>
    <t xml:space="preserve">ETA 80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</si>
</sst>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0" totalsRowShown="0" headerRowDxfId="157" dataDxfId="156" headerRowBorderDxfId="154" tableBorderDxfId="155" totalsRowBorderDxfId="153">
  <autoFilter ref="A1:CJ1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9" totalsRowShown="0" headerRowDxfId="64" dataDxfId="63" headerRowBorderDxfId="61" tableBorderDxfId="62">
  <autoFilter ref="A1:L9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1" totalsRowShown="0" headerRowDxfId="31" dataDxfId="30" headerRowBorderDxfId="28" tableBorderDxfId="29">
  <autoFilter ref="A1:L1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1" totalsRowShown="0" headerRowDxfId="15" dataDxfId="14" headerRowBorderDxfId="12" tableBorderDxfId="13">
  <autoFilter ref="A1:L2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A3" sqref="A3:XFD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320.40146597222338</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45983.34989189815</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45983.34989189815</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45983.34989189815</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45983.34989189815</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45983.34989189815</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45983.34989189815</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45983.34989189815</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45983.34989189815</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45983.34989189815</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45983.34989189815</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45983.34989189815</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45983.34989189815</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45983.34989189815</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45983.34989189815</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45983.34989189815</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45983.34989189815</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45983.34989189815</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45983.34989189815</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45983.34989189815</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45983.34989189815</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45983.34989189815</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45983.34989189815</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45983.34989189815</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45983.34989189815</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45983.34989189815</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45983.34989189815</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45983.34989189815</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45983.34989189815</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45983.34989189815</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45983.34989189815</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45983.34989189815</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45983.34989189815</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45983.34989189815</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45983.34989189815</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45983.34989189815</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45983.34989189815</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45983.34989189815</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45983.34989189815</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45983.34989189815</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45983.34989189815</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45983.34989189815</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45983.34989189815</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45983.34989189815</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45983.34989189815</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45983.34989189815</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DD1044F9-834F-4A77-AF39-A8BB498EB140}"/>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0"/>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158.3500540509267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61">
        <v>1</v>
      </c>
      <c r="D4" s="19" t="s">
        <v>24539</v>
      </c>
      <c r="E4" s="84" t="s">
        <v>39021</v>
      </c>
      <c r="F4" s="103">
        <v>45983.293981481482</v>
      </c>
      <c r="G4" s="104">
        <f ca="1">IFERROR(NOW()-F4,"-")</f>
        <v>5.5910532406414859E-2</v>
      </c>
      <c r="H4" s="103">
        <v>45983.290509259263</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45983.349892013888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45983.349892013888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45983.349892013888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45983.349892013888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45983.349892013888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45983.349892013888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45983.349892013888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45983.349892013888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45983.349892013888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45983.349892013888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45983.349892013888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45983.349892013888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45983.349892013888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45983.349892013888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45983.349892013888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45983.349892013888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45983.349892013888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45983.349892013888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45983.349892013888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45983.349892013888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45983.349892013888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45983.349892013888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45983.349892013888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45983.349892013888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45983.349892013888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45983.349892013888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45983.349892013888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45983.349892013888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45983.349892013888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45983.349892013888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45983.349892013888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45983.349892013888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45983.349892013888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45983.349892013888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45983.349892013888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45983.349892013888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45983.349892013888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45983.349892013888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45983.349892013888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45983.349892013888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45983.349892013888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45983.349892013888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45983.349892013888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45983.349892013888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45983.349892013888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45983.349892013888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45983.349892013888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45983.349892013888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45983.349892013888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45983.349892013888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45983.349892013888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45983.349892013888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45983.349892013888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45983.349892013888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45983.349892013888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45983.349892013888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45983.349892013888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45983.349892013888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45983.349892013888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45983.349892013888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45983.349892013888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45983.349892013888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45983.349892013888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45983.349892013888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45983.349892013888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45983.349892013888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45983.349892013888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45983.349892013888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45983.349892013888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45983.349892013888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45983.349892013888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45983.349892013888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45983.349892013888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45983.349892013888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45983.349892013888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45983.349892013888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45983.349892013888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45983.349892013888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45983.349892013888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45983.349892013888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45983.349892013888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45983.349892013888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45983.349892013888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45983.349892013888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45983.349892013888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45983.349892013888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45983.349892013888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45983.349892013888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45983.349892013888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45983.349892013888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45983.349892013888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45983.349892013888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45983.349892013888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45983.349892013888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45983.349892013888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45983.349892013888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45983.349892013888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45983.349892013888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45983.349892013888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45983.349892013888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45983.349892013888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45983.349892013888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45983.349892013888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45983.349892013888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45983.349892013888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45983.349892013888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45983.349892013888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45983.349892013888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45983.349892013888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45983.349892013888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45983.349892013888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45983.349892013888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45983.349892013888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45983.349892013888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45983.349892013888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45983.349892013888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45983.349892013888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45983.349892013888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45983.349892013888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45983.349892013888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45983.349892013888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45983.349892013888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45983.349892013888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45983.349892013888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45983.349892013888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45983.349892013888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45983.349892013888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45983.349892013888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45983.349892013888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45983.349892013888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45983.349892013888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45983.349892013888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45983.349892013888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45983.349892013888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45983.349892013888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45983.349892013888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45983.349892013888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45983.349892013888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45983.349892013888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45983.349892013888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45983.349892013888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45983.349892013888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45983.349892013888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45983.349892013888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45983.349892013888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45983.349892013888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45983.349892013888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45983.349892013888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45983.349892013888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45983.349892013888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45983.349892013888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45983.349892013888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45983.349892013888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45983.349892013888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45983.349892013888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45983.349892013888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sheetData>
  <dataValidations count="2">
    <dataValidation allowBlank="1" showInputMessage="1" showErrorMessage="1" sqref="E1" xr:uid="{4D935161-CDD3-4592-B877-3FB59C99E142}"/>
    <dataValidation type="list" allowBlank="1" showInputMessage="1" showErrorMessage="1" sqref="E3:E1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9"/>
  <sheetViews>
    <sheetView workbookViewId="0">
      <selection activeCell="K4" sqref="K4"/>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8" ca="1" si="0">IFERROR(NOW()-F2,"-")</f>
        <v>45983.349892013888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45983.349892013888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45983.349892013888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45983.349892013888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45983.349892013888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45983.349892013888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45983.349892013888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45983.349892013888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45983.349892013888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45983.349892013888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45983.349892013888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45983.349892013888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45983.349892013888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45983.349892013888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45983.349892013888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45983.349892013888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45983.349892013888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45983.349892013888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45983.349892013888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45983.349892013888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45983.349892013888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45983.349892013888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45983.349892013888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45983.349892013888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45983.349892013888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45983.349892013888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45983.349892013888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45983.349892013888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45983.349892013888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45983.349892013888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45983.349892013888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45983.349892013888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45983.349892013888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45983.349892013888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45983.349892013888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45983.349892013888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45983.349892013888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45983.349892013888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45983.349892013888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45983.349892013888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45983.349892013888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45983.349892013888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45983.349892013888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45983.349892013888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45983.349892013888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45983.349892013888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45983.349892013888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45983.349892013888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45983.349892013888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45983.349892013888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45983.349892013888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45983.349892013888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45983.349892013888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45983.349892013888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45983.349892013888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45983.349892013888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45983.349892013888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ref="G59:G122" ca="1" si="1">IFERROR(NOW()-F59,"-")</f>
        <v>45983.349892013888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45983.349892013888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45983.349892013888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45983.349892013888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45983.349892013888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45983.349892013888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45983.349892013888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45983.349892013888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45983.349892013888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45983.349892013888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45983.349892013888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45983.349892013888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45983.349892013888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45983.349892013888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45983.349892013888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45983.349892013888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45983.349892013888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45983.349892013888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45983.349892013888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45983.349892013888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45983.349892013888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45983.349892013888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45983.349892013888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45983.349892013888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45983.349892013888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45983.349892013888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45983.349892013888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45983.349892013888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45983.349892013888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45983.349892013888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45983.349892013888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45983.349892013888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45983.349892013888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45983.349892013888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45983.349892013888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45983.349892013888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45983.349892013888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45983.349892013888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45983.349892013888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45983.349892013888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45983.349892013888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45983.349892013888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45983.349892013888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45983.349892013888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45983.349892013888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45983.349892013888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45983.349892013888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45983.349892013888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45983.349892013888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45983.349892013888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45983.349892013888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45983.349892013888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45983.349892013888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45983.349892013888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45983.349892013888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45983.349892013888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45983.349892013888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45983.349892013888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45983.349892013888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45983.349892013888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45983.349892013888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45983.349892013888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45983.349892013888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45983.349892013888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ref="G123:G186" ca="1" si="2">IFERROR(NOW()-F123,"-")</f>
        <v>45983.349892013888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45983.349892013888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45983.349892013888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45983.349892013888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45983.349892013888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45983.349892013888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45983.349892013888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45983.349892013888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45983.349892013888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45983.349892013888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45983.349892013888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45983.349892013888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45983.349892013888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45983.349892013888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45983.349892013888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45983.349892013888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45983.349892013888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45983.349892013888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45983.349892013888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45983.349892013888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45983.349892013888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45983.349892013888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45983.349892013888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45983.349892013888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45983.349892013888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45983.349892013888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45983.349892013888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45983.349892013888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45983.349892013888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45983.349892013888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45983.349892013888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45983.349892013888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45983.349892013888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45983.349892013888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45983.349892013888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45983.349892013888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45983.349892013888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45983.349892013888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45983.349892013888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45983.349892013888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45983.349892013888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45983.349892013888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45983.349892013888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45983.349892013888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45983.349892013888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45983.349892013888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45983.349892013888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45983.349892013888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45983.349892013888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45983.349892013888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45983.349892013888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45983.349892013888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45983.349892013888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45983.349892013888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45983.349892013888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45983.349892013888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45983.349892013888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45983.349892013888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45983.349892013888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45983.349892013888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45983.349892013888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45983.349892013888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45983.349892013888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45983.349892013888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ref="G187:G250" ca="1" si="3">IFERROR(NOW()-F187,"-")</f>
        <v>45983.349892013888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45983.349892013888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45983.349892013888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45983.349892013888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45983.349892013888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45983.349892013888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45983.349892013888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45983.349892013888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45983.349892013888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45983.349892013888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45983.349892013888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45983.349892013888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45983.349892013888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45983.349892013888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45983.349892013888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45983.349892013888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45983.349892013888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45983.349892013888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45983.349892013888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45983.349892013888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45983.349892013888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45983.349892013888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45983.349892013888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45983.349892013888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45983.349892013888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45983.349892013888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45983.349892013888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45983.349892013888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45983.349892013888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45983.349892013888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45983.349892013888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45983.349892013888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45983.349892013888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45983.349892013888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45983.349892013888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45983.349892013888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45983.349892013888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45983.349892013888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45983.349892013888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45983.349892013888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45983.349892013888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45983.349892013888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45983.349892013888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45983.349892013888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45983.349892013888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45983.349892013888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45983.349892013888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45983.349892013888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45983.349892013888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45983.349892013888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45983.349892013888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45983.349892013888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45983.349892013888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45983.349892013888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45983.349892013888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45983.349892013888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45983.349892013888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45983.349892013888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45983.349892013888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45983.349892013888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45983.349892013888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45983.349892013888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45983.349892013888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45983.349892013888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ref="G251:G314" ca="1" si="4">IFERROR(NOW()-F251,"-")</f>
        <v>45983.349892013888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45983.349892013888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45983.349892013888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45983.349892013888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45983.349892013888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45983.349892013888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45983.349892013888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45983.349892013888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45983.349892013888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45983.349892013888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45983.349892013888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45983.349892013888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45983.349892013888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45983.349892013888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45983.349892013888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45983.349892013888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45983.349892013888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45983.349892013888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45983.349892013888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45983.349892013888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45983.349892013888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45983.349892013888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45983.349892013888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45983.349892013888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45983.349892013888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45983.349892013888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45983.349892013888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45983.349892013888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45983.349892013888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45983.349892013888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45983.349892013888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45983.349892013888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45983.349892013888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45983.349892013888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45983.349892013888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45983.349892013888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45983.349892013888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45983.349892013888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45983.349892013888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45983.349892013888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45983.349892013888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45983.349892013888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45983.349892013888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45983.349892013888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45983.349892013888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45983.349892013888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45983.349892013888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45983.349892013888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45983.349892013888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45983.349892013888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45983.349892013888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45983.349892013888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45983.349892013888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45983.349892013888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45983.349892013888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45983.349892013888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45983.349892013888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45983.349892013888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45983.349892013888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45983.349892013888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45983.349892013888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45983.349892013888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45983.349892013888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45983.349892013888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ref="G315:G378" ca="1" si="5">IFERROR(NOW()-F315,"-")</f>
        <v>45983.349892013888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45983.349892013888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45983.349892013888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45983.349892013888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45983.349892013888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45983.349892013888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45983.349892013888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45983.349892013888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45983.349892013888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45983.349892013888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45983.349892013888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45983.349892013888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45983.349892013888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45983.349892013888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45983.349892013888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45983.349892013888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45983.349892013888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45983.349892013888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45983.349892013888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45983.349892013888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45983.349892013888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45983.349892013888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45983.349892013888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45983.349892013888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45983.349892013888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45983.349892013888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45983.349892013888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45983.349892013888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45983.349892013888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45983.349892013888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45983.349892013888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45983.349892013888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45983.349892013888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45983.349892013888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45983.349892013888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45983.349892013888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45983.349892013888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45983.349892013888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45983.349892013888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45983.349892013888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45983.349892013888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45983.349892013888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45983.349892013888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45983.349892013888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45983.349892013888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45983.349892013888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45983.349892013888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45983.349892013888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45983.349892013888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45983.349892013888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45983.349892013888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45983.349892013888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45983.349892013888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45983.349892013888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45983.349892013888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45983.349892013888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45983.349892013888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45983.349892013888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45983.349892013888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45983.349892013888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45983.349892013888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45983.349892013888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45983.349892013888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45983.349892013888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ref="G379:G442" ca="1" si="6">IFERROR(NOW()-F379,"-")</f>
        <v>45983.349892013888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45983.349892013888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45983.349892013888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45983.349892013888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45983.349892013888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45983.349892013888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45983.349892013888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45983.349892013888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45983.349892013888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45983.349892013888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45983.349892013888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45983.349892013888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45983.349892013888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45983.349892013888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45983.349892013888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45983.349892013888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45983.349892013888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45983.349892013888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45983.349892013888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45983.349892013888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45983.349892013888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45983.349892013888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45983.349892013888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45983.349892013888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45983.349892013888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45983.349892013888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45983.349892013888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45983.349892013888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45983.349892013888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45983.349892013888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45983.349892013888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45983.349892013888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45983.349892013888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45983.349892013888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45983.349892013888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45983.349892013888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45983.349892013888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45983.349892013888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45983.349892013888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45983.349892013888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45983.349892013888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45983.349892013888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45983.349892013888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45983.349892013888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45983.349892013888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45983.349892013888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45983.349892013888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45983.349892013888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45983.349892013888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45983.349892013888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45983.349892013888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45983.349892013888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45983.349892013888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45983.349892013888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45983.349892013888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45983.349892013888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45983.349892013888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45983.349892013888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45983.349892013888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45983.349892013888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45983.349892013888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45983.349892013888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45983.349892013888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45983.349892013888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ref="G443:G506" ca="1" si="7">IFERROR(NOW()-F443,"-")</f>
        <v>45983.349892013888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45983.349892013888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45983.349892013888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45983.349892013888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45983.349892013888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45983.349892013888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45983.349892013888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45983.349892013888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45983.349892013888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45983.349892013888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45983.349892013888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45983.349892013888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45983.349892013888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45983.349892013888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45983.349892013888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45983.349892013888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45983.349892013888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45983.349892013888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45983.349892013888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45983.349892013888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45983.349892013888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45983.349892013888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45983.349892013888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45983.349892013888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45983.349892013888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45983.349892013888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45983.349892013888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45983.349892013888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45983.349892013888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45983.349892013888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45983.349892013888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45983.349892013888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45983.349892013888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45983.349892013888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45983.349892013888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45983.349892013888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45983.349892013888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45983.349892013888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45983.349892013888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45983.349892013888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45983.349892013888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45983.349892013888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45983.349892013888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45983.349892013888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45983.349892013888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45983.349892013888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45983.349892013888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45983.349892013888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45983.349892013888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45983.349892013888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45983.349892013888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45983.349892013888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45983.349892013888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45983.349892013888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45983.349892013888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45983.349892013888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45983.349892013888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45983.349892013888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45983.349892013888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45983.349892013888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45983.349892013888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45983.349892013888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45983.349892013888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45983.349892013888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ref="G507:G570" ca="1" si="8">IFERROR(NOW()-F507,"-")</f>
        <v>45983.349892013888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45983.349892013888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45983.349892013888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45983.349892013888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45983.349892013888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45983.349892013888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45983.349892013888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45983.349892013888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45983.349892013888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45983.349892013888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45983.349892013888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45983.349892013888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45983.349892013888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45983.349892013888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45983.349892013888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45983.349892013888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45983.349892013888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45983.349892013888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45983.349892013888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45983.349892013888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45983.349892013888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45983.349892013888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45983.349892013888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45983.349892013888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45983.349892013888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45983.349892013888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45983.349892013888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45983.349892013888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45983.349892013888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45983.349892013888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45983.349892013888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45983.349892013888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45983.349892013888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45983.349892013888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45983.349892013888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45983.349892013888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45983.349892013888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45983.349892013888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45983.349892013888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45983.349892013888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45983.349892013888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45983.349892013888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45983.349892013888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45983.349892013888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45983.349892013888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45983.349892013888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45983.349892013888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45983.349892013888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45983.349892013888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45983.349892013888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45983.349892013888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45983.349892013888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45983.349892013888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45983.349892013888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45983.349892013888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45983.349892013888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45983.349892013888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45983.349892013888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45983.349892013888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45983.349892013888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45983.349892013888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45983.349892013888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45983.349892013888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45983.349892013888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ref="G571:G634" ca="1" si="9">IFERROR(NOW()-F571,"-")</f>
        <v>45983.349892013888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45983.349892013888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45983.349892013888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45983.349892013888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45983.349892013888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45983.349892013888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45983.349892013888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45983.349892013888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45983.349892013888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45983.349892013888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45983.349892013888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45983.349892013888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45983.349892013888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45983.349892013888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45983.349892013888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45983.349892013888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45983.349892013888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45983.349892013888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45983.349892013888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45983.349892013888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45983.349892013888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45983.349892013888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45983.349892013888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45983.349892013888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45983.349892013888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45983.349892013888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45983.349892013888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45983.349892013888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45983.349892013888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45983.349892013888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45983.349892013888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45983.349892013888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45983.349892013888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45983.349892013888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45983.349892013888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45983.349892013888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45983.349892013888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45983.349892013888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45983.349892013888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45983.349892013888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45983.349892013888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45983.349892013888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45983.349892013888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45983.349892013888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45983.349892013888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45983.349892013888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45983.349892013888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45983.349892013888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45983.349892013888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45983.349892013888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45983.349892013888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45983.349892013888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45983.349892013888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45983.349892013888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45983.349892013888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45983.349892013888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45983.349892013888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45983.349892013888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45983.349892013888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45983.349892013888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45983.349892013888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45983.349892013888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45983.349892013888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45983.349892013888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ref="G635:G698" ca="1" si="10">IFERROR(NOW()-F635,"-")</f>
        <v>45983.349892013888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45983.349892013888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45983.349892013888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45983.349892013888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45983.349892013888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45983.349892013888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45983.349892013888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45983.349892013888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45983.349892013888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45983.349892013888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45983.349892013888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45983.349892013888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45983.349892013888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45983.349892013888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45983.349892013888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45983.349892013888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45983.349892013888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45983.349892013888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45983.349892013888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45983.349892013888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45983.349892013888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45983.349892013888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45983.349892013888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45983.349892013888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45983.349892013888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45983.349892013888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45983.349892013888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45983.349892013888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45983.349892013888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45983.349892013888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45983.349892013888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45983.349892013888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45983.349892013888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45983.349892013888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45983.349892013888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45983.349892013888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45983.349892013888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45983.349892013888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45983.349892013888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45983.349892013888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45983.349892013888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45983.349892013888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45983.349892013888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45983.349892013888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45983.349892013888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45983.349892013888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45983.349892013888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45983.349892013888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45983.349892013888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45983.349892013888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45983.349892013888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45983.349892013888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45983.349892013888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45983.349892013888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45983.349892013888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45983.349892013888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45983.349892013888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45983.349892013888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45983.349892013888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45983.349892013888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45983.349892013888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45983.349892013888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45983.349892013888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45983.349892013888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ref="G699:G762" ca="1" si="11">IFERROR(NOW()-F699,"-")</f>
        <v>45983.349892013888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45983.349892013888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45983.349892013888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45983.349892013888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45983.349892013888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45983.349892013888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45983.349892013888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45983.349892013888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45983.349892013888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45983.349892013888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45983.349892013888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45983.349892013888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45983.349892013888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45983.349892013888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45983.349892013888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45983.349892013888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45983.349892013888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45983.349892013888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45983.349892013888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45983.349892013888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45983.349892013888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45983.349892013888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45983.349892013888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45983.349892013888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45983.349892013888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45983.349892013888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45983.349892013888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45983.349892013888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45983.349892013888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45983.349892013888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45983.349892013888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45983.349892013888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45983.349892013888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45983.349892013888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45983.349892013888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45983.349892013888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45983.349892013888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45983.349892013888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45983.349892013888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45983.349892013888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45983.349892013888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45983.349892013888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45983.349892013888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45983.349892013888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45983.349892013888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45983.349892013888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45983.349892013888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45983.349892013888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45983.349892013888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45983.349892013888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45983.349892013888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45983.349892013888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45983.349892013888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45983.349892013888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45983.349892013888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45983.349892013888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45983.349892013888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45983.349892013888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45983.349892013888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45983.349892013888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45983.349892013888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45983.349892013888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45983.349892013888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45983.349892013888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ref="G763:G826" ca="1" si="12">IFERROR(NOW()-F763,"-")</f>
        <v>45983.349892013888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45983.349892013888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45983.349892013888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45983.349892013888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45983.349892013888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45983.349892013888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45983.349892013888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45983.349892013888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45983.349892013888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45983.349892013888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45983.349892013888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45983.349892013888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45983.349892013888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45983.349892013888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45983.349892013888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45983.349892013888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45983.349892013888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45983.349892013888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45983.349892013888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45983.349892013888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45983.349892013888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45983.349892013888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45983.349892013888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45983.349892013888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45983.349892013888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45983.349892013888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45983.349892013888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45983.349892013888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45983.349892013888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45983.349892013888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45983.349892013888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45983.349892013888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45983.349892013888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45983.349892013888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45983.349892013888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45983.349892013888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45983.349892013888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45983.349892013888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45983.349892013888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45983.349892013888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45983.349892013888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45983.349892013888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45983.349892013888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45983.349892013888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45983.349892013888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45983.349892013888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45983.349892013888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45983.349892013888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45983.349892013888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45983.349892013888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45983.349892013888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45983.349892013888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45983.349892013888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45983.349892013888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45983.349892013888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45983.349892013888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45983.349892013888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45983.349892013888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45983.349892013888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45983.349892013888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45983.349892013888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45983.349892013888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45983.349892013888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45983.349892013888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ref="G827:G890" ca="1" si="13">IFERROR(NOW()-F827,"-")</f>
        <v>45983.349892013888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45983.349892013888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45983.349892013888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45983.349892013888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45983.349892013888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45983.349892013888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45983.349892013888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45983.349892013888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45983.349892013888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45983.349892013888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45983.349892013888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45983.349892013888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45983.349892013888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45983.349892013888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45983.349892013888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45983.349892013888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45983.349892013888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45983.349892013888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45983.349892013888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45983.349892013888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45983.349892013888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45983.349892013888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45983.349892013888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45983.349892013888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45983.349892013888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45983.349892013888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45983.349892013888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45983.349892013888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45983.349892013888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45983.349892013888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45983.349892013888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45983.349892013888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45983.349892013888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45983.349892013888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45983.349892013888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45983.349892013888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45983.349892013888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45983.349892013888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45983.349892013888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45983.349892013888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45983.349892013888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45983.349892013888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45983.349892013888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45983.349892013888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45983.349892013888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45983.349892013888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45983.349892013888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45983.349892013888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45983.349892013888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45983.349892013888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45983.349892013888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45983.349892013888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45983.349892013888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45983.349892013888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45983.349892013888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45983.349892013888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45983.349892013888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45983.349892013888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45983.349892013888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45983.349892013888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45983.349892013888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45983.349892013888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45983.349892013888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45983.349892013888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ref="G891:G954" ca="1" si="14">IFERROR(NOW()-F891,"-")</f>
        <v>45983.349892013888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45983.349892013888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45983.349892013888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45983.349892013888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45983.349892013888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45983.349892013888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45983.349892013888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45983.349892013888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45983.349892013888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45983.349892013888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45983.349892013888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45983.349892013888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45983.349892013888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45983.349892013888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45983.349892013888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45983.349892013888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45983.349892013888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45983.349892013888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45983.349892013888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45983.349892013888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45983.349892013888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45983.349892013888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45983.349892013888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45983.349892013888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45983.349892013888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45983.349892013888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45983.349892013888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45983.349892013888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45983.349892013888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45983.349892013888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45983.349892013888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45983.349892013888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45983.349892013888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45983.349892013888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45983.349892013888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45983.349892013888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45983.349892013888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45983.349892013888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45983.349892013888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45983.349892013888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45983.349892013888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45983.349892013888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45983.349892013888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45983.349892013888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45983.349892013888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45983.349892013888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45983.349892013888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45983.349892013888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45983.349892013888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45983.349892013888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45983.349892013888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45983.349892013888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45983.349892013888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45983.349892013888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45983.349892013888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45983.349892013888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45983.349892013888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45983.349892013888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45983.349892013888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45983.349892013888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45983.349892013888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45983.349892013888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45983.349892013888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45983.349892013888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ref="G955:G969" ca="1" si="15">IFERROR(NOW()-F955,"-")</f>
        <v>45983.349892013888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45983.349892013888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45983.349892013888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45983.349892013888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45983.349892013888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45983.349892013888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45983.349892013888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45983.349892013888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45983.349892013888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45983.349892013888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45983.349892013888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45983.349892013888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45983.349892013888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45983.349892013888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45983.349892013888</v>
      </c>
      <c r="H969" s="22"/>
      <c r="I969" s="19" t="str">
        <f>IFERROR(VLOOKUP(D969,DB!A:F,6,0),"")</f>
        <v/>
      </c>
      <c r="J969" s="18" t="str">
        <f>IFERROR(VLOOKUP(D969,DB!A:G,7,0),"")</f>
        <v/>
      </c>
      <c r="K969" s="45"/>
      <c r="L969" s="23" t="str">
        <f>IFERROR(VLOOKUP(D969,DB!A:I,9,0),"")</f>
        <v/>
      </c>
    </row>
  </sheetData>
  <dataValidations count="2">
    <dataValidation allowBlank="1" showInputMessage="1" showErrorMessage="1" sqref="E1" xr:uid="{5914219A-CB83-432D-936A-CC0CB6F3982A}"/>
    <dataValidation type="list" allowBlank="1" showInputMessage="1" showErrorMessage="1" sqref="E2:E9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279.86917442129197</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35171</v>
      </c>
      <c r="E3" s="94" t="s">
        <v>39021</v>
      </c>
      <c r="F3" s="95">
        <v>45983.262025462966</v>
      </c>
      <c r="G3" s="96">
        <f t="shared" ref="G3:G16" ca="1" si="0">IFERROR(NOW()-F3,"")</f>
        <v>8.7866435183968861E-2</v>
      </c>
      <c r="H3" s="95">
        <v>45983.300081018519</v>
      </c>
      <c r="I3" s="113" t="str">
        <f>IFERROR(VLOOKUP(D3,DB!A:F,6,0),"")</f>
        <v>Generator-SG</v>
      </c>
      <c r="J3" s="113" t="str">
        <f>IFERROR(VLOOKUP(D3,DB!A:G,7,0),"")</f>
        <v>Dead</v>
      </c>
      <c r="K3" s="97" t="s">
        <v>39110</v>
      </c>
      <c r="L3" s="91" t="str">
        <f>IFERROR(VLOOKUP(D3,DB!A:I,9,0),"")</f>
        <v>Latis</v>
      </c>
    </row>
    <row r="4" spans="1:16" ht="15" customHeight="1">
      <c r="A4" s="113" t="s">
        <v>39111</v>
      </c>
      <c r="B4" s="113" t="str">
        <f>IFERROR(VLOOKUP(D4,DB!A:K,11,0),"")</f>
        <v>R4</v>
      </c>
      <c r="C4" s="93">
        <v>1</v>
      </c>
      <c r="D4" s="91" t="s">
        <v>29370</v>
      </c>
      <c r="E4" s="94" t="s">
        <v>39100</v>
      </c>
      <c r="F4" s="95"/>
      <c r="G4" s="96">
        <f t="shared" ca="1" si="0"/>
        <v>45983.34989189815</v>
      </c>
      <c r="H4" s="95">
        <v>45983.324664351851</v>
      </c>
      <c r="I4" s="113" t="str">
        <f>IFERROR(VLOOKUP(D4,DB!A:F,6,0),"")</f>
        <v>SCECO</v>
      </c>
      <c r="J4" s="113" t="str">
        <f>IFERROR(VLOOKUP(D4,DB!A:G,7,0),"")</f>
        <v>Good</v>
      </c>
      <c r="K4" s="97" t="s">
        <v>39112</v>
      </c>
      <c r="L4" s="91" t="str">
        <f>IFERROR(VLOOKUP(D4,DB!A:I,9,0),"")</f>
        <v>Latis</v>
      </c>
    </row>
    <row r="5" spans="1:16" ht="15" customHeight="1">
      <c r="A5" s="113"/>
      <c r="B5" s="113" t="str">
        <f>IFERROR(VLOOKUP(D5,DB!A:K,11,0),"")</f>
        <v/>
      </c>
      <c r="C5" s="93"/>
      <c r="D5" s="91"/>
      <c r="E5" s="94"/>
      <c r="F5" s="95"/>
      <c r="G5" s="96">
        <f t="shared" ca="1" si="0"/>
        <v>45983.34989189815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45983.34989189815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45983.349892013888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45983.349892013888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45983.349892013888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45983.349892013888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45983.349892013888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45983.349892013888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45983.349892013888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45983.349892013888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45983.349892013888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45983.349892013888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ref="G17:G80" ca="1" si="1">IFERROR(NOW()-F17,"")</f>
        <v>45983.349892013888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45983.349892013888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45983.349892013888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45983.349892013888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45983.349892013888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45983.349892013888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45983.349892013888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45983.349892013888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45983.349892013888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45983.349892013888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45983.349892013888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45983.349892013888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45983.349892013888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45983.349892013888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45983.349892013888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45983.349892013888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45983.349892013888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45983.349892013888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45983.349892013888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45983.349892013888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45983.349892013888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45983.349892013888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45983.349892013888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45983.349892013888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45983.349892013888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45983.349892013888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45983.349892013888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45983.349892013888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45983.349892013888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45983.349892013888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45983.349892013888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45983.349892013888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45983.349892013888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45983.349892013888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45983.349892013888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45983.349892013888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45983.349892013888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45983.349892013888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45983.349892013888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45983.349892013888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45983.349892013888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45983.349892013888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45983.349892013888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45983.349892013888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45983.349892013888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45983.349892013888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45983.349892013888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45983.349892013888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45983.349892013888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45983.349892013888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45983.349892013888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45983.349892013888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45983.349892013888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45983.349892013888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45983.349892013888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45983.349892013888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45983.349892013888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45983.349892013888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45983.349892013888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45983.349892013888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45983.349892013888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45983.349892013888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45983.349892013888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45983.349892013888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ref="G81:G144" ca="1" si="2">IFERROR(NOW()-F81,"")</f>
        <v>45983.349892013888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45983.349892013888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45983.349892013888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45983.349892013888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45983.349892013888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45983.349892013888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45983.349892013888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45983.349892013888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45983.349892013888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45983.349892013888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45983.349892013888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45983.349892013888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45983.349892013888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45983.349892013888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45983.349892013888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45983.349892013888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45983.349892013888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45983.349892013888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45983.349892013888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45983.349892013888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45983.349892013888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45983.349892013888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45983.349892013888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45983.349892013888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45983.349892013888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45983.349892013888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45983.349892013888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45983.349892013888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45983.349892013888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45983.349892013888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45983.349892013888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45983.349892013888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45983.349892013888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45983.349892013888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45983.349892013888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45983.349892013888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45983.349892013888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45983.349892013888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45983.349892013888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45983.349892013888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45983.349892013888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45983.349892013888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45983.349892013888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45983.349892013888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45983.349892013888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45983.349892013888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45983.349892013888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45983.349892013888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45983.349892013888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45983.349892013888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45983.349892013888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45983.349892013888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45983.349892013888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45983.349892013888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45983.349892013888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45983.349892013888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45983.349892013888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45983.349892013888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45983.349892013888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45983.349892013888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45983.349892013888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45983.349892013888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45983.349892013888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45983.349892013888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ref="G145:G208" ca="1" si="3">IFERROR(NOW()-F145,"")</f>
        <v>45983.349892013888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45983.349892013888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45983.349892013888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45983.349892013888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45983.349892013888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45983.349892013888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45983.349892013888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45983.349892013888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45983.349892013888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45983.349892013888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45983.349892013888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45983.349892013888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45983.349892013888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45983.349892013888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45983.349892013888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45983.349892013888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45983.349892013888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45983.349892013888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45983.349892013888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45983.349892013888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45983.349892013888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45983.349892013888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45983.349892013888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45983.349892013888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45983.349892013888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45983.349892013888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45983.349892013888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45983.349892013888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45983.349892013888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45983.349892013888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45983.349892013888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45983.349892013888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45983.349892013888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45983.349892013888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45983.349892013888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45983.349892013888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45983.349892013888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45983.349892013888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45983.349892013888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45983.349892013888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45983.349892013888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45983.349892013888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45983.349892013888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45983.349892013888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45983.349892013888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45983.349892013888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45983.349892013888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45983.349892013888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45983.349892013888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45983.349892013888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45983.349892013888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45983.349892013888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45983.349892013888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45983.349892013888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45983.349892013888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45983.349892013888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45983.349892013888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45983.349892013888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45983.349892013888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45983.349892013888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45983.349892013888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45983.349892013888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45983.349892013888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45983.349892013888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ref="G209:G272" ca="1" si="4">IFERROR(NOW()-F209,"")</f>
        <v>45983.349892013888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45983.349892013888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45983.349892013888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45983.349892013888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45983.349892013888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45983.349892013888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45983.349892013888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45983.349892013888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45983.349892013888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45983.349892013888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45983.349892013888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45983.349892013888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45983.349892013888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45983.349892013888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45983.349892013888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45983.349892013888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45983.349892013888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45983.349892013888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45983.349892013888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45983.349892013888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45983.349892013888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45983.349892013888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45983.349892013888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45983.349892013888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45983.349892013888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45983.349892013888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45983.349892013888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45983.349892013888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45983.349892013888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45983.349892013888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45983.349892013888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45983.349892013888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45983.349892013888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45983.349892013888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45983.349892013888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45983.349892013888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45983.349892013888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45983.349892013888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45983.349892013888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45983.349892013888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45983.349892013888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45983.349892013888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45983.349892013888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45983.349892013888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45983.349892013888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45983.349892013888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45983.349892013888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45983.349892013888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45983.349892013888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45983.349892013888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45983.349892013888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45983.349892013888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45983.349892013888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45983.349892013888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45983.349892013888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45983.349892013888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45983.349892013888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45983.349892013888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45983.349892013888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45983.349892013888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45983.349892013888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45983.349892013888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45983.349892013888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45983.349892013888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ref="G273:G336" ca="1" si="5">IFERROR(NOW()-F273,"")</f>
        <v>45983.349892013888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45983.349892013888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45983.349892013888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45983.349892013888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45983.349892013888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45983.349892013888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45983.349892013888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45983.349892013888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45983.349892013888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45983.349892013888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45983.349892013888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45983.349892013888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45983.349892013888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45983.349892013888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45983.349892013888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45983.349892013888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45983.349892013888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45983.349892013888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45983.349892013888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45983.349892013888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45983.349892013888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45983.349892013888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45983.349892013888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45983.349892013888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45983.349892013888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45983.349892013888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45983.349892013888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45983.349892013888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45983.349892013888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45983.349892013888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45983.349892013888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45983.349892013888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45983.349892013888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45983.349892013888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45983.349892013888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45983.349892013888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45983.349892013888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45983.349892013888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45983.349892013888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45983.349892013888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45983.349892013888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45983.349892013888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45983.349892013888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45983.349892013888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45983.349892013888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45983.349892013888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45983.349892013888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45983.349892013888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45983.349892013888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45983.349892013888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45983.349892013888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45983.349892013888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45983.349892013888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45983.349892013888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45983.349892013888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45983.349892013888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45983.349892013888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45983.349892013888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45983.349892013888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45983.349892013888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45983.349892013888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45983.349892013888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45983.349892013888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45983.349892013888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ref="G337:G400" ca="1" si="6">IFERROR(NOW()-F337,"")</f>
        <v>45983.349892013888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45983.349892013888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45983.349892013888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45983.349892013888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45983.349892013888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45983.349892013888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45983.349892013888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45983.349892013888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45983.349892013888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45983.349892013888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45983.349892013888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45983.349892013888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45983.349892013888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45983.349892013888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45983.349892013888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45983.349892013888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45983.349892013888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45983.349892013888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45983.349892013888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45983.349892013888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45983.349892013888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45983.349892013888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45983.349892013888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45983.349892013888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45983.349892013888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45983.349892013888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45983.349892013888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45983.349892013888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45983.349892013888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45983.349892013888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45983.349892013888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45983.349892013888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45983.349892013888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45983.349892013888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45983.349892013888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45983.349892013888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45983.349892013888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45983.349892013888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45983.349892013888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45983.349892013888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45983.349892013888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45983.349892013888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45983.349892013888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45983.349892013888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45983.349892013888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45983.349892013888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45983.349892013888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45983.349892013888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45983.349892013888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45983.349892013888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45983.349892013888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45983.349892013888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45983.349892013888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45983.349892013888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45983.349892013888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45983.349892013888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45983.349892013888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45983.349892013888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45983.349892013888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45983.349892013888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45983.349892013888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45983.349892013888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45983.349892013888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45983.349892013888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ref="G401:G446" ca="1" si="7">IFERROR(NOW()-F401,"")</f>
        <v>45983.349892013888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45983.349892013888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45983.349892013888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45983.349892013888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45983.349892013888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45983.349892013888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45983.349892013888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45983.349892013888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45983.349892013888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45983.349892013888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45983.349892013888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45983.349892013888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45983.349892013888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45983.349892013888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45983.349892013888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45983.349892013888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45983.349892013888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45983.349892013888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45983.349892013888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45983.349892013888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45983.349892013888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45983.349892013888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45983.349892013888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45983.349892013888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45983.349892013888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45983.349892013888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45983.349892013888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45983.349892013888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45983.349892013888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45983.349892013888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45983.349892013888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45983.349892013888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45983.349892013888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45983.349892013888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45983.349892013888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45983.349892013888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45983.349892013888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45983.349892013888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45983.349892013888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45983.349892013888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45983.349892013888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45983.349892013888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45983.349892013888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45983.349892013888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45983.349892013888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45983.349892013888</v>
      </c>
      <c r="H446" s="95"/>
      <c r="I446" s="113" t="str">
        <f>IFERROR(VLOOKUP(D446,DB!A:F,6,0),"")</f>
        <v/>
      </c>
      <c r="J446" s="113" t="str">
        <f>IFERROR(VLOOKUP(D446,DB!A:G,7,0),"")</f>
        <v/>
      </c>
      <c r="K446" s="97"/>
      <c r="L446" s="91" t="str">
        <f>IFERROR(VLOOKUP(D446,DB!A:I,9,0),"")</f>
        <v/>
      </c>
    </row>
  </sheetData>
  <dataValidations count="2">
    <dataValidation allowBlank="1" showInputMessage="1" showErrorMessage="1" sqref="E1" xr:uid="{A4F81451-56CC-4543-9497-104C4E44EE4B}"/>
    <dataValidation type="list" allowBlank="1" showInputMessage="1" showErrorMessage="1" sqref="E2:E4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3"/>
  <sheetViews>
    <sheetView workbookViewId="0">
      <selection activeCell="K21" sqref="K21"/>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91.517831828699855</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57.161014699071529</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34.688780902775761</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28">
        <v>45977.514803240738</v>
      </c>
      <c r="G5" s="111">
        <f ca="1">IFERROR(NOW()-F5,"")</f>
        <v>5.8350886574116885</v>
      </c>
      <c r="H5" s="128">
        <v>45977.468807870369</v>
      </c>
      <c r="I5" s="109" t="str">
        <f>IFERROR(VLOOKUP(D5,DB!A:F,6,0),"")</f>
        <v>SCECO</v>
      </c>
      <c r="J5" s="109" t="str">
        <f>IFERROR(VLOOKUP(D5,DB!A:G,7,0),"")</f>
        <v>Weak</v>
      </c>
      <c r="K5" s="109" t="s">
        <v>39120</v>
      </c>
      <c r="L5" s="109" t="str">
        <f>IFERROR(VLOOKUP(D5,DB!A:I,9,0),"")</f>
        <v>Latis</v>
      </c>
    </row>
    <row r="6" spans="1:13" ht="30.75">
      <c r="A6" s="109" t="s">
        <v>39121</v>
      </c>
      <c r="B6" s="109" t="str">
        <f>IFERROR(VLOOKUP(D6,DB!A:K,11,0),"")</f>
        <v>R5</v>
      </c>
      <c r="C6" s="109">
        <v>1</v>
      </c>
      <c r="D6" s="109" t="s">
        <v>36518</v>
      </c>
      <c r="E6" s="109" t="s">
        <v>39021</v>
      </c>
      <c r="F6" s="128">
        <v>45981.373298611114</v>
      </c>
      <c r="G6" s="111">
        <f ca="1">IFERROR(NOW()-F6,"")</f>
        <v>1.9765932870359393</v>
      </c>
      <c r="H6" s="128">
        <v>45981.360798611109</v>
      </c>
      <c r="I6" s="109" t="str">
        <f>IFERROR(VLOOKUP(D6,DB!A:F,6,0),"")</f>
        <v>SCECO</v>
      </c>
      <c r="J6" s="109" t="str">
        <f>IFERROR(VLOOKUP(D6,DB!A:G,7,0),"")</f>
        <v>Dead</v>
      </c>
      <c r="K6" s="109" t="s">
        <v>39122</v>
      </c>
      <c r="L6" s="109" t="str">
        <f>IFERROR(VLOOKUP(D6,DB!A:I,9,0),"")</f>
        <v>Latis</v>
      </c>
    </row>
    <row r="7" spans="1:13">
      <c r="A7" s="109" t="s">
        <v>39123</v>
      </c>
      <c r="B7" s="109" t="str">
        <f>IFERROR(VLOOKUP(D7,DB!A:K,11,0),"")</f>
        <v>R5</v>
      </c>
      <c r="C7" s="109">
        <v>1</v>
      </c>
      <c r="D7" s="109" t="s">
        <v>32664</v>
      </c>
      <c r="E7" s="109" t="s">
        <v>39100</v>
      </c>
      <c r="F7" s="128">
        <v>45982.768553240741</v>
      </c>
      <c r="G7" s="111">
        <f ca="1">IFERROR(NOW()-F7,"")</f>
        <v>0.58133865740819601</v>
      </c>
      <c r="H7" s="128">
        <v>45982.753275462965</v>
      </c>
      <c r="I7" s="109" t="str">
        <f>IFERROR(VLOOKUP(D7,DB!A:F,6,0),"")</f>
        <v>SCECO</v>
      </c>
      <c r="J7" s="109" t="str">
        <f>IFERROR(VLOOKUP(D7,DB!A:G,7,0),"")</f>
        <v>Good</v>
      </c>
      <c r="K7" s="109" t="s">
        <v>39124</v>
      </c>
      <c r="L7" s="109" t="str">
        <f>IFERROR(VLOOKUP(D7,DB!A:I,9,0),"")</f>
        <v>Latis</v>
      </c>
    </row>
    <row r="8" spans="1:13">
      <c r="A8" s="109" t="s">
        <v>39125</v>
      </c>
      <c r="B8" s="109" t="str">
        <f>IFERROR(VLOOKUP(D8,DB!A:K,11,0),"")</f>
        <v>R5</v>
      </c>
      <c r="C8" s="109">
        <v>1</v>
      </c>
      <c r="D8" s="109" t="s">
        <v>38118</v>
      </c>
      <c r="E8" s="109" t="s">
        <v>39021</v>
      </c>
      <c r="F8" s="128">
        <v>45983.307453703703</v>
      </c>
      <c r="G8" s="111">
        <f ca="1">IFERROR(NOW()-F8,"")</f>
        <v>4.2438194446731359E-2</v>
      </c>
      <c r="H8" s="128">
        <v>45983.301655092589</v>
      </c>
      <c r="I8" s="109" t="str">
        <f>IFERROR(VLOOKUP(D8,DB!A:F,6,0),"")</f>
        <v>SCECO</v>
      </c>
      <c r="J8" s="109" t="str">
        <f>IFERROR(VLOOKUP(D8,DB!A:G,7,0),"")</f>
        <v>Haj Removal</v>
      </c>
      <c r="K8" s="109" t="s">
        <v>39126</v>
      </c>
      <c r="L8" s="109" t="str">
        <f>IFERROR(VLOOKUP(D8,DB!A:I,9,0),"")</f>
        <v>Latis</v>
      </c>
    </row>
    <row r="9" spans="1:13">
      <c r="A9" s="109" t="s">
        <v>39127</v>
      </c>
      <c r="B9" s="109" t="str">
        <f>IFERROR(VLOOKUP(D9,DB!A:K,11,0),"")</f>
        <v>R5</v>
      </c>
      <c r="C9" s="109">
        <v>1</v>
      </c>
      <c r="D9" s="109" t="s">
        <v>32330</v>
      </c>
      <c r="E9" s="109" t="s">
        <v>39021</v>
      </c>
      <c r="F9" s="109" t="s">
        <v>39128</v>
      </c>
      <c r="G9" s="111" t="str">
        <f ca="1">IFERROR(NOW()-F9,"")</f>
        <v/>
      </c>
      <c r="H9" s="128">
        <v>45983.318981481483</v>
      </c>
      <c r="I9" s="109" t="str">
        <f>IFERROR(VLOOKUP(D9,DB!A:F,6,0),"")</f>
        <v>SCECO</v>
      </c>
      <c r="J9" s="109" t="str">
        <f>IFERROR(VLOOKUP(D9,DB!A:G,7,0),"")</f>
        <v>Dead</v>
      </c>
      <c r="K9" s="109" t="s">
        <v>39129</v>
      </c>
      <c r="L9" s="109" t="str">
        <f>IFERROR(VLOOKUP(D9,DB!A:I,9,0),"")</f>
        <v>Latis</v>
      </c>
    </row>
    <row r="10" spans="1:13">
      <c r="A10" s="109"/>
      <c r="B10" s="109" t="str">
        <f>IFERROR(VLOOKUP(D10,DB!A:K,11,0),"")</f>
        <v/>
      </c>
      <c r="C10" s="109"/>
      <c r="D10" s="109"/>
      <c r="E10" s="109"/>
      <c r="F10" s="109"/>
      <c r="G10" s="111">
        <f ca="1">IFERROR(NOW()-F10,"")</f>
        <v>45983.34989189815</v>
      </c>
      <c r="H10" s="109"/>
      <c r="I10" s="109" t="str">
        <f>IFERROR(VLOOKUP(D10,DB!A:F,6,0),"")</f>
        <v/>
      </c>
      <c r="J10" s="109" t="str">
        <f>IFERROR(VLOOKUP(D10,DB!A:G,7,0),"")</f>
        <v/>
      </c>
      <c r="K10" s="109"/>
      <c r="L10" s="109" t="str">
        <f>IFERROR(VLOOKUP(D10,DB!A:I,9,0),"")</f>
        <v/>
      </c>
    </row>
    <row r="11" spans="1:13">
      <c r="A11" s="109"/>
      <c r="B11" s="109" t="str">
        <f>IFERROR(VLOOKUP(D11,DB!A:K,11,0),"")</f>
        <v/>
      </c>
      <c r="C11" s="109"/>
      <c r="D11"/>
      <c r="E11" s="109"/>
      <c r="F11" s="109"/>
      <c r="G11" s="111">
        <f ca="1">IFERROR(NOW()-F11,"")</f>
        <v>45983.34989189815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45983.34989189815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45983.34989189815</v>
      </c>
      <c r="H13" s="109"/>
      <c r="I13" s="109" t="str">
        <f>IFERROR(VLOOKUP(D13,DB!A:F,6,0),"")</f>
        <v/>
      </c>
      <c r="J13" s="109" t="str">
        <f>IFERROR(VLOOKUP(D13,DB!A:G,7,0),"")</f>
        <v/>
      </c>
      <c r="K13" s="109"/>
      <c r="L13" s="109" t="str">
        <f>IFERROR(VLOOKUP(D13,DB!A:I,9,0),"")</f>
        <v/>
      </c>
    </row>
    <row r="14" spans="1:13">
      <c r="A14" s="109"/>
      <c r="B14" s="109" t="str">
        <f>IFERROR(VLOOKUP(D14,DB!A:K,11,0),"")</f>
        <v/>
      </c>
      <c r="C14" s="109"/>
      <c r="D14"/>
      <c r="E14" s="109"/>
      <c r="F14" s="109"/>
      <c r="G14" s="111">
        <f ca="1">IFERROR(NOW()-F14,"")</f>
        <v>45983.34989189815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45983.34989189815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45983.34989189815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45983.34989189815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45983.34989189815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45983.34989189815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45983.34989189815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45983.34989189815</v>
      </c>
      <c r="H21" s="109"/>
      <c r="I21" s="109" t="str">
        <f>IFERROR(VLOOKUP(D21,DB!A:F,6,0),"")</f>
        <v/>
      </c>
      <c r="J21" s="109" t="str">
        <f>IFERROR(VLOOKUP(D21,DB!A:G,7,0),"")</f>
        <v/>
      </c>
      <c r="K21" s="109"/>
      <c r="L21" s="109" t="str">
        <f>IFERROR(VLOOKUP(D21,DB!A:I,9,0),"")</f>
        <v/>
      </c>
    </row>
    <row r="22" spans="1:12">
      <c r="A22" s="109"/>
      <c r="B22" s="109" t="str">
        <f>IFERROR(VLOOKUP(D22,DB!A:K,11,0),"")</f>
        <v/>
      </c>
      <c r="C22" s="109"/>
      <c r="D22"/>
      <c r="E22" s="109"/>
      <c r="F22" s="109"/>
      <c r="G22" s="111">
        <f ca="1">IFERROR(NOW()-F22,"")</f>
        <v>45983.34989189815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45983.34989189815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45983.34989189815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45983.34989189815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45983.34989189815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45983.34989189815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45983.34989189815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45983.34989189815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45983.34989189815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45983.34989189815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45983.34989189815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45983.34989189815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45983.34989189815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45983.34989189815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45983.34989189815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45983.34989189815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45983.34989189815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45983.34989189815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45983.34989189815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45983.34989189815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45983.34989189815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45983.34989189815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45983.34989189815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45983.34989189815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45983.34989189815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45983.34989189815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45983.34989189815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45983.34989189815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45983.34989189815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45983.34989189815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45983.34989189815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45983.34989189815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45983.34989189815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45983.34989189815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45983.34989189815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45983.34989189815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45983.34989189815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45983.34989189815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45983.34989189815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45983.34989189815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45983.34989189815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45983.34989189815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45983.34989189815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45983.34989189815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45983.34989189815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45983.34989189815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45983.34989189815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45983.34989189815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45983.34989189815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45983.34989189815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45983.34989189815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45983.34989189815</v>
      </c>
      <c r="H73" s="109"/>
      <c r="I73" s="109" t="str">
        <f>IFERROR(VLOOKUP(D73,DB!A:F,6,0),"")</f>
        <v/>
      </c>
      <c r="J73" s="109" t="str">
        <f>IFERROR(VLOOKUP(D73,DB!A:G,7,0),"")</f>
        <v/>
      </c>
      <c r="K73" s="109"/>
      <c r="L73" s="109" t="str">
        <f>IFERROR(VLOOKUP(D73,DB!A:I,9,0),"")</f>
        <v/>
      </c>
    </row>
    <row r="74" spans="1:12">
      <c r="A74" s="131"/>
      <c r="B74" s="131" t="str">
        <f>IFERROR(VLOOKUP(D74,DB!A:K,11,0),"")</f>
        <v/>
      </c>
      <c r="C74" s="131"/>
      <c r="D74" s="131"/>
      <c r="E74" s="131"/>
      <c r="F74" s="132"/>
      <c r="G74" s="111">
        <f ca="1">IFERROR(NOW()-F74,"")</f>
        <v>45983.34989189815</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45983.34989189815</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45983.34989189815</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45983.34989189815</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45983.34989189815</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45983.34989189815</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45983.34989189815</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45983.34989189815</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45983.34989189815</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45983.34989189815</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45983.34989189815</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45983.34989189815</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45983.34989189815</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45983.34989189815</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45983.34989189815</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45983.34989189815</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45983.34989189815</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45983.34989189815</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45983.34989189815</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45983.34989189815</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45983.34989189815</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45983.34989189815</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45983.34989189815</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45983.34989189815</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45983.34989189815</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45983.34989189815</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45983.34989189815</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45983.34989189815</v>
      </c>
      <c r="H101" s="132"/>
      <c r="I101" s="131" t="str">
        <f>IFERROR(VLOOKUP(D101,DB!A:F,6,0),"")</f>
        <v/>
      </c>
      <c r="J101" s="131" t="str">
        <f>IFERROR(VLOOKUP(D101,DB!A:G,7,0),"")</f>
        <v/>
      </c>
      <c r="K101" s="131"/>
      <c r="L101" s="131" t="str">
        <f>IFERROR(VLOOKUP(D101,DB!A:I,9,0),"")</f>
        <v/>
      </c>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sheetData>
  <dataValidations count="2">
    <dataValidation allowBlank="1" showInputMessage="1" showErrorMessage="1" sqref="E1" xr:uid="{920C6338-E771-4DAE-8C89-92A9093EA4DE}"/>
    <dataValidation type="list" allowBlank="1" showInputMessage="1" showErrorMessage="1" sqref="E2:E1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1"/>
  <sheetViews>
    <sheetView workbookViewId="0">
      <selection activeCell="K4" sqref="K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39130</v>
      </c>
      <c r="B2" s="119" t="str">
        <f>IFERROR(VLOOKUP(D2,DB!A:K,11,0),"")</f>
        <v>R6</v>
      </c>
      <c r="C2" s="120">
        <v>1</v>
      </c>
      <c r="D2" s="119" t="s">
        <v>34850</v>
      </c>
      <c r="E2" s="109" t="s">
        <v>39021</v>
      </c>
      <c r="F2" s="121">
        <v>45983.312881944446</v>
      </c>
      <c r="G2" s="104">
        <f t="shared" ref="G2:G21" ca="1" si="0">IFERROR(NOW()-F2,"-")</f>
        <v>3.7010069441748783E-2</v>
      </c>
      <c r="H2" s="121">
        <v>45983.312824074077</v>
      </c>
      <c r="I2" s="119" t="str">
        <f>IFERROR(VLOOKUP(D2,DB!A:F,6,0),"")</f>
        <v>SCECO</v>
      </c>
      <c r="J2" s="119" t="str">
        <f>IFERROR(VLOOKUP(D2,DB!A:G,7,0),"")</f>
        <v>In progress</v>
      </c>
      <c r="K2" s="122" t="s">
        <v>39131</v>
      </c>
      <c r="L2" s="123" t="str">
        <f>IFERROR(VLOOKUP(D2,DB!A:I,9,0),"")</f>
        <v>Latis</v>
      </c>
    </row>
    <row r="3" spans="1:16382" ht="31.5" customHeight="1">
      <c r="A3" s="118"/>
      <c r="B3" s="119" t="str">
        <f>IFERROR(VLOOKUP(D3,DB!A:K,11,0),"")</f>
        <v/>
      </c>
      <c r="C3" s="120"/>
      <c r="D3" s="119"/>
      <c r="E3" s="109"/>
      <c r="F3" s="121"/>
      <c r="G3" s="104">
        <f t="shared" ca="1" si="0"/>
        <v>45983.349892013888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45983.349892013888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45983.349892013888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45983.349892013888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45983.349892013888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45983.349892013888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45983.349892013888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45983.349892013888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45983.349892013888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45983.349892013888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45983.349892013888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45983.349892013888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45983.349892013888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45983.349892013888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45983.349892013888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45983.349892013888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45983.349892013888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45983.349892013888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45983.349892013888</v>
      </c>
      <c r="H21" s="121"/>
      <c r="I21" s="119" t="str">
        <f>IFERROR(VLOOKUP(D21,DB!A:F,6,0),"")</f>
        <v/>
      </c>
      <c r="J21" s="119" t="str">
        <f>IFERROR(VLOOKUP(D21,DB!A:G,7,0),"")</f>
        <v/>
      </c>
      <c r="K21" s="122"/>
      <c r="L21" s="123" t="str">
        <f>IFERROR(VLOOKUP(D21,DB!A:I,9,0),"")</f>
        <v/>
      </c>
    </row>
  </sheetData>
  <dataValidations count="2">
    <dataValidation allowBlank="1" showInputMessage="1" showErrorMessage="1" sqref="E1" xr:uid="{9E1BC488-8814-4F8A-8DBE-742B3278AB71}"/>
    <dataValidation type="list" allowBlank="1" showInputMessage="1" showErrorMessage="1" sqref="E2:E2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2025-11-22T05:25:52Z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