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672" documentId="120_S{2AC9BD13-BADA-5192-A53E-5A8FF88502F6}" xr6:coauthVersionLast="47" xr6:coauthVersionMax="47" xr10:uidLastSave="{3C237FE1-9F19-450D-919B-6B6BAA817E5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alcChain>
</file>

<file path=xl/sharedStrings.xml><?xml version="1.0" encoding="utf-8"?>
<sst xmlns="http://schemas.openxmlformats.org/spreadsheetml/2006/main" count="181532" uniqueCount="39143">
  <si>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</si>
  <si>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</si>
  <si>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</si>
  <si>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</si>
  <si>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</si>
  <si>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</si>
  <si>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</si>
  <si>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</si>
  <si>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</si>
  <si>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</si>
  <si>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</si>
  <si>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</si>
  <si>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</si>
  <si>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</si>
  <si>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</si>
  <si>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</si>
  <si>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</si>
  <si>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</si>
  <si>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</si>
  <si>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</si>
  <si>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</si>
  <si>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</si>
  <si>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</si>
  <si>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</si>
  <si>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</si>
  <si>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</si>
  <si>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</si>
  <si>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</si>
  <si>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</si>
  <si>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</si>
  <si>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</si>
  <si>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</si>
  <si>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</si>
  <si>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</si>
  <si>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</si>
  <si>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</si>
  <si>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</si>
  <si>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</si>
  <si>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</si>
  <si>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</si>
  <si>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</si>
  <si>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</si>
  <si>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</si>
  <si>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</si>
  <si>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</si>
  <si>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</si>
  <si>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</si>
  <si>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</si>
  <si>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</si>
  <si>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</si>
  <si>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</si>
  <si>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</si>
  <si>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</si>
  <si>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</si>
  <si>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</si>
  <si>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</si>
  <si>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</si>
  <si>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</si>
  <si>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</si>
  <si>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</si>
  <si>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</si>
  <si>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</si>
  <si>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</si>
  <si>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</si>
  <si>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</si>
  <si>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</si>
  <si>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</si>
  <si>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</si>
  <si>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</si>
  <si>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</si>
  <si>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</si>
  <si>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</si>
  <si>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</si>
  <si>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</si>
  <si>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</si>
  <si>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</si>
  <si>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</si>
  <si>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</si>
  <si>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</si>
  <si>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</si>
  <si>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</si>
  <si>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</si>
  <si>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</si>
  <si>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</si>
  <si>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</si>
  <si>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</si>
  <si>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</si>
  <si>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</si>
  <si>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</si>
  <si>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</si>
  <si>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</si>
  <si>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</si>
  <si>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</si>
  <si>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</si>
  <si>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</si>
  <si>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</si>
  <si>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</si>
  <si>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</si>
  <si>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</si>
  <si>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</si>
  <si>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</si>
  <si>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</si>
  <si>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</si>
  <si>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</si>
  <si>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</si>
  <si>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</si>
  <si>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</si>
  <si>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</si>
  <si>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</si>
  <si>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</si>
  <si>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</si>
  <si>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</si>
  <si>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</si>
  <si>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</si>
  <si>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</si>
  <si>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</si>
  <si>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</si>
  <si>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</si>
  <si>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</si>
  <si>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</si>
  <si>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</si>
  <si>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</si>
  <si>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</si>
  <si>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</si>
  <si>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</si>
  <si>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</si>
  <si>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</si>
  <si>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</si>
  <si>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</si>
  <si>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</si>
  <si>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</si>
  <si>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</si>
  <si>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</si>
  <si>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</si>
  <si>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</si>
  <si>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</si>
  <si>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</si>
  <si>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</si>
  <si>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</si>
  <si>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</si>
  <si>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</si>
  <si>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</si>
  <si>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</si>
  <si>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</si>
  <si>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</si>
  <si>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</si>
  <si>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</si>
  <si>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</si>
  <si>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</si>
  <si>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</si>
  <si>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</si>
  <si>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</si>
  <si>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</si>
  <si>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</si>
  <si>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</si>
  <si>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</si>
  <si>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</si>
  <si>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</si>
  <si>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</si>
  <si>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</si>
  <si>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</si>
  <si>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</si>
  <si>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</si>
  <si>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</si>
  <si>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</si>
  <si>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</si>
  <si>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</si>
  <si>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</si>
  <si>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</si>
  <si>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</si>
  <si>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</si>
  <si>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</si>
  <si>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</si>
  <si>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</si>
  <si>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</si>
  <si>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</si>
  <si>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</si>
  <si>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</si>
  <si>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</si>
  <si>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</si>
  <si>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</si>
  <si>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</si>
  <si>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</si>
  <si>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</si>
  <si>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</si>
  <si>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</si>
  <si>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</si>
  <si>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</si>
  <si>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</si>
  <si>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</si>
  <si>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</si>
  <si>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</si>
  <si>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</si>
  <si>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</si>
  <si>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</si>
  <si>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</si>
  <si>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</si>
  <si>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</si>
  <si>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</si>
  <si>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</si>
  <si>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</si>
  <si>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</si>
  <si>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</si>
  <si>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</si>
  <si>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</si>
  <si>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</si>
  <si>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</si>
  <si>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</si>
  <si>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</si>
  <si>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</si>
  <si>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</si>
  <si>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</si>
  <si>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</si>
  <si>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</si>
  <si>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</si>
  <si>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</si>
  <si>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</si>
  <si>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</si>
  <si>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</si>
  <si>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</si>
  <si>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</si>
  <si>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</si>
  <si>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</si>
  <si>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</si>
  <si>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</si>
  <si>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</si>
  <si>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</si>
  <si>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</si>
  <si>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</si>
  <si>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</si>
  <si>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</si>
  <si>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</si>
  <si>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</si>
  <si>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</si>
  <si>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</si>
  <si>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</si>
  <si>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</si>
  <si>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</si>
  <si>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</si>
  <si>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</si>
  <si>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</si>
  <si>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</si>
  <si>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</si>
  <si>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</si>
  <si>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</si>
  <si>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</si>
  <si>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</si>
  <si>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</si>
  <si>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</si>
  <si>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</si>
  <si>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</si>
  <si>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</si>
  <si>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</si>
  <si>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</si>
  <si>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</si>
  <si>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</si>
  <si>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</si>
  <si>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</si>
  <si>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</si>
  <si>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</si>
  <si>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</si>
  <si>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</si>
  <si>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</si>
  <si>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</si>
  <si>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</si>
  <si>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</si>
  <si>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</si>
  <si>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</si>
  <si>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</si>
  <si>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</si>
  <si>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</si>
  <si>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</si>
  <si>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</si>
  <si>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</si>
  <si>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</si>
  <si>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</si>
  <si>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</si>
  <si>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</si>
  <si>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</si>
  <si>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</si>
  <si>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</si>
  <si>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</si>
  <si>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</si>
  <si>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</si>
  <si>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</si>
  <si>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</si>
  <si>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</si>
  <si>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</si>
  <si>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</si>
  <si>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</si>
  <si>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</si>
  <si>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</si>
  <si>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</si>
  <si>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</si>
  <si>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</si>
  <si>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</si>
  <si>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</si>
  <si>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</si>
  <si>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</si>
  <si>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</si>
  <si>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</si>
  <si>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</si>
  <si>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</si>
  <si>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</si>
  <si>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</si>
  <si>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</si>
  <si>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</si>
  <si>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</si>
  <si>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</si>
  <si>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</si>
  <si>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</si>
  <si>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</si>
  <si>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</si>
  <si>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</si>
  <si>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</si>
  <si>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</si>
  <si>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</si>
  <si>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</si>
  <si>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</si>
  <si>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</si>
  <si>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</si>
  <si>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</si>
  <si>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</si>
  <si>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</si>
  <si>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</si>
  <si>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</si>
  <si>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</si>
  <si>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</si>
  <si>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</si>
  <si>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</si>
  <si>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</si>
  <si>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</si>
  <si>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</si>
  <si>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</si>
  <si>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</si>
  <si>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</si>
  <si>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</si>
  <si>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</si>
  <si>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</si>
  <si>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</si>
  <si>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</si>
  <si>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</si>
  <si>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</si>
  <si>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</si>
  <si>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</si>
  <si>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</si>
  <si>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</si>
  <si>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</si>
  <si>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</si>
  <si>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</si>
  <si>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</si>
  <si>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</si>
  <si>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</si>
  <si>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</si>
  <si>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</si>
  <si>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</si>
  <si>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</si>
  <si>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</si>
  <si>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</si>
  <si>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</si>
  <si>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</si>
  <si>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</si>
  <si>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</si>
  <si>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</si>
  <si>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</si>
  <si>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</si>
  <si>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</si>
  <si>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</si>
  <si>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</si>
  <si>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</si>
  <si>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</si>
  <si>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</si>
  <si>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</si>
  <si>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</si>
  <si>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</si>
  <si>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</si>
  <si>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</si>
  <si>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</si>
  <si>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</si>
  <si>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</si>
  <si>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</si>
  <si>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</si>
  <si>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</si>
  <si>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</si>
  <si>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</si>
  <si>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</si>
  <si>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</si>
  <si>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</si>
  <si>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</si>
  <si>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</si>
  <si>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</si>
  <si>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</si>
  <si>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</si>
  <si>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</si>
  <si>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</si>
  <si>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</si>
  <si>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</si>
  <si>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</si>
  <si>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</si>
  <si>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</si>
  <si>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</si>
  <si>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</si>
  <si>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</si>
  <si>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</si>
  <si>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</si>
  <si>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</si>
  <si>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</si>
  <si>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</si>
  <si>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</si>
  <si>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</si>
  <si>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</si>
  <si>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</si>
  <si>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</si>
  <si>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</si>
  <si>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</si>
  <si>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</si>
  <si>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</si>
  <si>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</si>
  <si>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</si>
  <si>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</si>
  <si>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</si>
  <si>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</si>
  <si>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</si>
  <si>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</si>
  <si>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</si>
  <si>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</si>
  <si>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</si>
  <si>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</si>
  <si>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</si>
  <si>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</si>
  <si>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</si>
  <si>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</si>
  <si>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</si>
  <si>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</si>
  <si>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</si>
  <si>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</si>
  <si>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</si>
  <si>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</si>
  <si>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</si>
  <si>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</si>
  <si>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</si>
  <si>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</si>
  <si>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</si>
  <si>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</si>
  <si>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</si>
  <si>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</si>
  <si>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</si>
  <si>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</si>
  <si>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</si>
  <si>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</si>
  <si>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</si>
  <si>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</si>
  <si>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</si>
  <si>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</si>
  <si>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</si>
  <si>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</si>
  <si>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</si>
  <si>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</si>
  <si>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</si>
  <si>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</si>
  <si>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</si>
  <si>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</si>
  <si>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</si>
  <si>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</si>
  <si>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</si>
  <si>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</si>
  <si>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</si>
  <si>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</si>
  <si>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</si>
  <si>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</si>
  <si>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</si>
  <si>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</si>
  <si>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</si>
  <si>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</si>
  <si>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</si>
  <si>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</si>
  <si>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</si>
  <si>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</si>
  <si>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</si>
  <si>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</si>
  <si>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</si>
  <si>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</si>
  <si>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</si>
  <si>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</si>
  <si>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</si>
  <si>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</si>
  <si>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</si>
  <si>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</si>
  <si>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</si>
  <si>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</si>
  <si>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</si>
  <si>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</si>
  <si>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</si>
  <si>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</si>
  <si>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</si>
  <si>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</si>
  <si>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</si>
  <si>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</si>
  <si>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</si>
  <si>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</si>
  <si>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</si>
  <si>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</si>
  <si>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</si>
  <si>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</si>
  <si>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</si>
  <si>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</si>
  <si>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</si>
  <si>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</si>
  <si>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</si>
  <si>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</si>
  <si>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</si>
  <si>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</si>
  <si>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</si>
  <si>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</si>
  <si>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</si>
  <si>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</si>
  <si>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</si>
  <si>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</si>
  <si>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</si>
  <si>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</si>
  <si>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</si>
  <si>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</si>
  <si>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</si>
  <si>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</si>
  <si>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</si>
  <si>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</si>
  <si>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</si>
  <si>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</si>
  <si>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</si>
  <si>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</si>
  <si>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</si>
  <si>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</si>
  <si>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</si>
  <si>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</si>
  <si>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</si>
  <si>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</si>
  <si>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</si>
  <si>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</si>
  <si>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</si>
  <si>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</si>
  <si>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</si>
  <si>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</si>
  <si>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</si>
  <si>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</si>
  <si>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</si>
  <si>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</si>
  <si>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</si>
  <si>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</si>
  <si>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</si>
  <si>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</si>
  <si>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</si>
  <si>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</si>
  <si>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</si>
  <si>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</si>
  <si>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</si>
  <si>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</si>
  <si>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</si>
  <si>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</si>
  <si>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</si>
  <si>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</si>
  <si>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</si>
  <si>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</si>
  <si>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</si>
  <si>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</si>
  <si>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</si>
  <si>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</si>
  <si>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</si>
  <si>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</si>
  <si>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</si>
  <si>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</si>
  <si>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</si>
  <si>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</si>
  <si>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</si>
  <si>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</si>
  <si>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</si>
  <si>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</si>
  <si>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</si>
  <si>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</si>
  <si>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</si>
  <si>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</si>
  <si>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</si>
  <si>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</si>
  <si>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</si>
  <si>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</si>
  <si>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</si>
  <si>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</si>
  <si>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</si>
  <si>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</si>
  <si>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</si>
  <si>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</si>
  <si>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</si>
  <si>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</si>
  <si>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</si>
  <si>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</si>
  <si>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</si>
  <si>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</si>
  <si>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</si>
  <si>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</si>
  <si>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</si>
  <si>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</si>
  <si>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</si>
  <si>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</si>
  <si>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</si>
  <si>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</si>
  <si>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</si>
  <si>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</si>
  <si>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</si>
  <si>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</si>
  <si>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</si>
  <si>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</si>
  <si>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</si>
  <si>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</si>
  <si>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</si>
  <si>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</si>
  <si>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</si>
  <si>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</si>
  <si>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</si>
  <si>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</si>
  <si>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</si>
  <si>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</si>
  <si>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</si>
  <si>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</si>
  <si>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</si>
  <si>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</si>
  <si>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</si>
  <si>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</si>
  <si>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</si>
  <si>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</si>
  <si>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</si>
  <si>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</si>
  <si>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</si>
  <si>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</si>
  <si>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</si>
  <si>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</si>
  <si>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</si>
  <si>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</si>
  <si>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</si>
  <si>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</si>
  <si>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</si>
  <si>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</si>
  <si>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</si>
  <si>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</si>
  <si>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</si>
  <si>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</si>
  <si>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</si>
  <si>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</si>
  <si>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</si>
  <si>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</si>
  <si>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</si>
  <si>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</si>
  <si>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</si>
  <si>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</si>
  <si>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</si>
  <si>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</si>
  <si>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</si>
  <si>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</si>
  <si>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</si>
  <si>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</si>
  <si>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</si>
  <si>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</si>
  <si>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</si>
  <si>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</si>
  <si>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</si>
  <si>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</si>
  <si>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</si>
  <si>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</si>
  <si>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</si>
  <si>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</si>
  <si>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</si>
  <si>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</si>
  <si>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</si>
  <si>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</si>
  <si>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</si>
  <si>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</si>
  <si>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</si>
  <si>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</si>
  <si>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</si>
  <si>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</si>
  <si>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</si>
  <si>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</si>
  <si>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</si>
  <si>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</si>
  <si>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</si>
  <si>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</si>
  <si>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</si>
  <si>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</si>
  <si>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</si>
  <si>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</si>
  <si>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</si>
  <si>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</si>
  <si>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</si>
  <si>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</si>
  <si>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</si>
  <si>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</si>
  <si>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</si>
  <si>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</si>
  <si>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</si>
  <si>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</si>
  <si>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</si>
  <si>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</si>
  <si>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</si>
  <si>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</si>
  <si>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</si>
  <si>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</si>
  <si>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</si>
  <si>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</si>
  <si>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</si>
  <si>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</si>
  <si>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</si>
  <si>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</si>
  <si>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</si>
  <si>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</si>
  <si>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</si>
  <si>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</si>
  <si>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</si>
  <si>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</si>
  <si>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</si>
  <si>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</si>
  <si>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</si>
  <si>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</si>
  <si>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</si>
  <si>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</si>
  <si>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</si>
  <si>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</si>
  <si>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</si>
  <si>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</si>
  <si>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</si>
  <si>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</si>
  <si>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</si>
  <si>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</si>
  <si>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</si>
  <si>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</si>
  <si>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</si>
  <si>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</si>
  <si>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</si>
  <si>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</si>
  <si>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</si>
  <si>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</si>
  <si>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</si>
  <si>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</si>
  <si>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</si>
  <si>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</si>
  <si>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</si>
  <si>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</si>
  <si>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</si>
  <si>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</si>
  <si>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</si>
  <si>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</si>
  <si>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</si>
  <si>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</si>
  <si>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</si>
  <si>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</si>
  <si>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</si>
  <si>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</si>
  <si>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</si>
  <si>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</si>
  <si>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</si>
  <si>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</si>
  <si>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</si>
  <si>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</si>
  <si>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</si>
  <si>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</si>
  <si>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</si>
  <si>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</si>
  <si>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</si>
  <si>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</si>
  <si>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</si>
  <si>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</si>
  <si>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</si>
  <si>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</si>
  <si>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</si>
  <si>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</si>
  <si>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</si>
  <si>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</si>
  <si>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</si>
  <si>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</si>
  <si>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</si>
  <si>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</si>
  <si>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</si>
  <si>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</si>
  <si>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</si>
  <si>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</si>
  <si>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</si>
  <si>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</si>
  <si>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</si>
  <si>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</si>
  <si>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</si>
  <si>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</si>
  <si>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</si>
  <si>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</si>
  <si>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</si>
  <si>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</si>
  <si>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</si>
  <si>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</si>
  <si>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</si>
  <si>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</si>
  <si>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</si>
  <si>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</si>
  <si>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</si>
  <si>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</si>
  <si>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</si>
  <si>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</si>
  <si>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</si>
  <si>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</si>
  <si>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</si>
  <si>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</si>
  <si>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</si>
  <si>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</si>
  <si>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</si>
  <si>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</si>
  <si>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</si>
  <si>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</si>
  <si>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</si>
  <si>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</si>
  <si>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</si>
  <si>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</si>
  <si>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</si>
  <si>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</si>
  <si>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</si>
  <si>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</si>
  <si>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</si>
  <si>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</si>
  <si>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</si>
  <si>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</si>
  <si>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</si>
  <si>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</si>
  <si>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</si>
  <si>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</si>
  <si>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</si>
  <si>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</si>
  <si>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</si>
  <si>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</si>
  <si>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</si>
  <si>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</si>
  <si>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</si>
  <si>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</si>
  <si>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</si>
  <si>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</si>
  <si>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</si>
  <si>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</si>
  <si>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</si>
  <si>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</si>
  <si>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</si>
  <si>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</si>
  <si>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</si>
  <si>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</si>
  <si>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</si>
  <si>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</si>
  <si>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</si>
  <si>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</si>
  <si>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</si>
  <si>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</si>
  <si>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</si>
  <si>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</si>
  <si>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</si>
  <si>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</si>
  <si>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</si>
  <si>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</si>
  <si>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</si>
  <si>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</si>
  <si>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</si>
  <si>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</si>
  <si>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</si>
  <si>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</si>
  <si>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</si>
  <si>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</si>
  <si>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</si>
  <si>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</si>
  <si>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</si>
  <si>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</si>
  <si>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</si>
  <si>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</si>
  <si>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</si>
  <si>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</si>
  <si>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</si>
  <si>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</si>
  <si>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</si>
  <si>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</si>
  <si>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</si>
  <si>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</si>
  <si>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</si>
  <si>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</si>
  <si>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</si>
  <si>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</si>
  <si>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</si>
  <si>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</si>
  <si>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</si>
  <si>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</si>
  <si>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</si>
  <si>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</si>
  <si>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</si>
  <si>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</si>
  <si>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</si>
  <si>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</si>
  <si>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</si>
  <si>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</si>
  <si>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</si>
  <si>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</si>
  <si>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</si>
  <si>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</si>
  <si>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</si>
  <si>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</si>
  <si>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</si>
  <si>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</si>
  <si>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</si>
  <si>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</si>
  <si>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</si>
  <si>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</si>
  <si>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</si>
  <si>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</si>
  <si>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</si>
  <si>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</si>
  <si>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</si>
  <si>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</si>
  <si>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</si>
  <si>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</si>
  <si>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</si>
  <si>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</si>
  <si>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</si>
  <si>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</si>
  <si>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</si>
  <si>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</si>
  <si>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</si>
  <si>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</si>
  <si>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</si>
  <si>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</si>
  <si>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</si>
  <si>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</si>
  <si>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</si>
  <si>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</si>
  <si>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</si>
  <si>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</si>
  <si>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</si>
  <si>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</si>
  <si>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</si>
  <si>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</si>
  <si>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</si>
  <si>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</si>
  <si>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</si>
  <si>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</si>
  <si>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</si>
  <si>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</si>
  <si>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</si>
  <si>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</si>
  <si>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</si>
  <si>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</si>
  <si>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</si>
  <si>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</si>
  <si>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</si>
  <si>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</si>
  <si>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</si>
  <si>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</si>
  <si>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</si>
  <si>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</si>
  <si>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</si>
  <si>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</si>
  <si>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</si>
  <si>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</si>
  <si>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</si>
  <si>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</si>
  <si>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</si>
  <si>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</si>
  <si>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</si>
  <si>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</si>
  <si>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</si>
  <si>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</si>
  <si>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</si>
  <si>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</si>
  <si>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</si>
  <si>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</si>
  <si>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</si>
  <si>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</si>
  <si>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</si>
  <si>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</si>
  <si>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</si>
  <si>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</si>
  <si>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</si>
  <si>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</si>
  <si>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</si>
  <si>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</si>
  <si>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</si>
  <si>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</si>
  <si>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</si>
  <si>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</si>
  <si>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</si>
  <si>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</si>
  <si>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</si>
  <si>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</si>
  <si>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</si>
  <si>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</si>
  <si>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</si>
  <si>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</si>
  <si>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</si>
  <si>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</si>
  <si>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</si>
  <si>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</si>
  <si>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</si>
  <si>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</si>
  <si>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</si>
  <si>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</si>
  <si>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</si>
  <si>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</si>
  <si>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</si>
  <si>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</si>
  <si>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</si>
  <si>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</si>
  <si>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</si>
  <si>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</si>
  <si>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</si>
  <si>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</si>
  <si>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</si>
  <si>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</si>
  <si>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</si>
  <si>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</si>
  <si>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</si>
  <si>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</si>
  <si>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</si>
  <si>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</si>
  <si>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</si>
  <si>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</si>
  <si>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</si>
  <si>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</si>
  <si>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</si>
  <si>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</si>
  <si>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</si>
  <si>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</si>
  <si>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</si>
  <si>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</si>
  <si>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</si>
  <si>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</si>
  <si>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</si>
  <si>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</si>
  <si>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</si>
  <si>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</si>
  <si>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</si>
  <si>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</si>
  <si>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</si>
  <si>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</si>
  <si>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</si>
  <si>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</si>
  <si>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</si>
  <si>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</si>
  <si>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</si>
  <si>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</si>
  <si>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</si>
  <si>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</si>
  <si>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</si>
  <si>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</si>
  <si>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</si>
  <si>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</si>
  <si>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</si>
  <si>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</si>
  <si>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</si>
  <si>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</si>
  <si>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</si>
  <si>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</si>
  <si>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</si>
  <si>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</si>
  <si>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</si>
  <si>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</si>
  <si>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</si>
  <si>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</si>
  <si>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</si>
  <si>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</si>
  <si>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</si>
  <si>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</si>
  <si>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</si>
  <si>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</si>
  <si>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</si>
  <si>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</si>
  <si>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</si>
  <si>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</si>
  <si>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</si>
  <si>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</si>
  <si>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</si>
  <si>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</si>
  <si>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</si>
  <si>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</si>
  <si>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</si>
  <si>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</si>
  <si>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</si>
  <si>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</si>
  <si>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</si>
  <si>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</si>
  <si>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</si>
  <si>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</si>
  <si>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</si>
  <si>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</si>
  <si>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</si>
  <si>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</si>
  <si>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</si>
  <si>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</si>
  <si>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</si>
  <si>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</si>
  <si>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</si>
  <si>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</si>
  <si>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</si>
  <si>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</si>
  <si>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</si>
  <si>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</si>
  <si>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</si>
  <si>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</si>
  <si>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</si>
  <si>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</si>
  <si>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</si>
  <si>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</si>
  <si>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</si>
  <si>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</si>
  <si>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</si>
  <si>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</si>
  <si>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</si>
  <si>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</si>
  <si>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</si>
  <si>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</si>
  <si>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</si>
  <si>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</si>
  <si>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</si>
  <si>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</si>
  <si>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</si>
  <si>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</si>
  <si>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</si>
  <si>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</si>
  <si>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</si>
  <si>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</si>
  <si>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</si>
  <si>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</si>
  <si>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</si>
  <si>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</si>
  <si>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</si>
  <si>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</si>
  <si>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</si>
  <si>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</si>
  <si>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</si>
  <si>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</si>
  <si>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</si>
  <si>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</si>
  <si>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</si>
  <si>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</si>
  <si>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</si>
  <si>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</si>
  <si>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</si>
  <si>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</si>
  <si>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</si>
  <si>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</si>
  <si>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</si>
  <si>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</si>
  <si>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</si>
  <si>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</si>
  <si>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</si>
  <si>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</si>
  <si>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</si>
  <si>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</si>
  <si>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</si>
  <si>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</si>
  <si>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</si>
  <si>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</si>
  <si>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</si>
  <si>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</si>
  <si>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</si>
  <si>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</si>
  <si>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</si>
  <si>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</si>
  <si>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</si>
  <si>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</si>
  <si>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</si>
  <si>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</si>
  <si>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</si>
  <si>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</si>
  <si>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</si>
  <si>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</si>
  <si>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</si>
  <si>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</si>
  <si>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</si>
  <si>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</si>
  <si>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</si>
  <si>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</si>
  <si>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</si>
  <si>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</si>
  <si>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</si>
  <si>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</si>
  <si>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</si>
  <si>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</si>
  <si>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</si>
  <si>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</si>
  <si>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</si>
  <si>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</si>
  <si>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</si>
  <si>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</si>
  <si>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</si>
  <si>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</si>
  <si>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</si>
  <si>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</si>
  <si>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</si>
  <si>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</si>
  <si>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</si>
  <si>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</si>
  <si>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</si>
  <si>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</si>
  <si>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</si>
  <si>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</si>
  <si>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</si>
  <si>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</si>
  <si>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</si>
  <si>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</si>
  <si>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</si>
  <si>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</si>
  <si>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</si>
  <si>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</si>
  <si>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</si>
  <si>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</si>
  <si>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</si>
  <si>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</si>
  <si>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</si>
  <si>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</si>
  <si>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</si>
  <si>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</si>
  <si>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</si>
  <si>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</si>
  <si>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</si>
  <si>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</si>
  <si>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</si>
  <si>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</si>
  <si>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</si>
  <si>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</si>
  <si>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</si>
  <si>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</si>
  <si>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</si>
  <si>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</si>
  <si>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</si>
  <si>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</si>
  <si>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</si>
  <si>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</si>
  <si>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</si>
  <si>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</si>
  <si>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</si>
  <si>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</si>
  <si>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</si>
  <si>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</si>
  <si>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</si>
  <si>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</si>
  <si>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</si>
  <si>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</si>
  <si>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</si>
  <si>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</si>
  <si>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</si>
  <si>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</si>
  <si>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</si>
  <si>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</si>
  <si>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</si>
  <si>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</si>
  <si>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</si>
  <si>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</si>
  <si>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</si>
  <si>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</si>
  <si>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</si>
  <si>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</si>
  <si>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</si>
  <si>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</si>
  <si>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</si>
  <si>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</si>
  <si>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</si>
  <si>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</si>
  <si>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</si>
  <si>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</si>
  <si>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</si>
  <si>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</si>
  <si>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</si>
  <si>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</si>
  <si>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</si>
  <si>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</si>
  <si>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</si>
  <si>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</si>
  <si>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</si>
  <si>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</si>
  <si>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</si>
  <si>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</si>
  <si>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</si>
  <si>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</si>
  <si>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</si>
  <si>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</si>
  <si>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</si>
  <si>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</si>
  <si>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</si>
  <si>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</si>
  <si>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</si>
  <si>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</si>
  <si>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</si>
  <si>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</si>
  <si>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</si>
  <si>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</si>
  <si>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</si>
  <si>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</si>
  <si>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</si>
  <si>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</si>
  <si>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</si>
  <si>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</si>
  <si>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</si>
  <si>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</si>
  <si>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</si>
  <si>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</si>
  <si>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</si>
  <si>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</si>
  <si>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</si>
  <si>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</si>
  <si>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</si>
  <si>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</si>
  <si>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</si>
  <si>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</si>
  <si>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</si>
  <si>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</si>
  <si>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</si>
  <si>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</si>
  <si>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</si>
  <si>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</si>
  <si>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</si>
  <si>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</si>
  <si>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</si>
  <si>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</si>
  <si>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</si>
  <si>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</si>
  <si>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</si>
  <si>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</si>
  <si>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</si>
  <si>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</si>
  <si>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</si>
  <si>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</si>
  <si>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</si>
  <si>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</si>
  <si>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</si>
  <si>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</si>
  <si>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</si>
  <si>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</si>
  <si>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</si>
  <si>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</si>
  <si>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</si>
  <si>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</si>
  <si>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</si>
  <si>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</si>
  <si>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</si>
  <si>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</si>
  <si>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</si>
  <si>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</si>
  <si>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</si>
  <si>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</si>
  <si>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</si>
  <si>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</si>
  <si>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</si>
  <si>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</si>
  <si>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</si>
  <si>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</si>
  <si>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</si>
  <si>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</si>
  <si>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</si>
  <si>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</si>
  <si>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</si>
  <si>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</si>
  <si>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</si>
  <si>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</si>
  <si>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</si>
  <si>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</si>
  <si>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</si>
  <si>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</si>
  <si>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</si>
  <si>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</si>
  <si>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</si>
  <si>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</si>
  <si>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</si>
  <si>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</si>
  <si>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</si>
  <si>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</si>
  <si>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</si>
  <si>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</si>
  <si>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</si>
  <si>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</si>
  <si>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</si>
  <si>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</si>
  <si>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</si>
  <si>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</si>
  <si>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</si>
  <si>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</si>
  <si>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</si>
  <si>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</si>
  <si>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</si>
  <si>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</si>
  <si>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</si>
  <si>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</si>
  <si>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</si>
  <si>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</si>
  <si>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</si>
  <si>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</si>
  <si>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</si>
  <si>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</si>
  <si>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</si>
  <si>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</si>
  <si>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</si>
  <si>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</si>
  <si>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</si>
  <si>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</si>
  <si>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</si>
  <si>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</si>
  <si>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</si>
  <si>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</si>
  <si>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</si>
  <si>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</si>
  <si>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</si>
  <si>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</si>
  <si>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</si>
  <si>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</si>
  <si>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</si>
  <si>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</si>
  <si>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</si>
  <si>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</si>
  <si>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</si>
  <si>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</si>
  <si>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</si>
  <si>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</si>
  <si>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</si>
  <si>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</si>
  <si>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</si>
  <si>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</si>
  <si>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</si>
  <si>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</si>
  <si>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</si>
  <si>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</si>
  <si>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</si>
  <si>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</si>
  <si>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</si>
  <si>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</si>
  <si>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</si>
  <si>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</si>
  <si>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</si>
  <si>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</si>
  <si>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</si>
  <si>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</si>
  <si>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</si>
  <si>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</si>
  <si>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</si>
  <si>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</si>
  <si>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</si>
  <si>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</si>
  <si>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</si>
  <si>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</si>
  <si>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</si>
  <si>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</si>
  <si>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</si>
  <si>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</si>
  <si>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</si>
  <si>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</si>
  <si>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</si>
  <si>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</si>
  <si>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</si>
  <si>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</si>
  <si>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</si>
  <si>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</si>
  <si>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</si>
  <si>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</si>
  <si>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</si>
  <si>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</si>
  <si>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</si>
  <si>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</si>
  <si>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</si>
  <si>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</si>
  <si>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</si>
  <si>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</si>
  <si>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</si>
  <si>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</si>
  <si>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</si>
  <si>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</si>
  <si>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</si>
  <si>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</si>
  <si>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</si>
  <si>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</si>
  <si>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</si>
  <si>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</si>
  <si>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</si>
  <si>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</si>
  <si>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</si>
  <si>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</si>
  <si>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</si>
  <si>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</si>
  <si>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</si>
  <si>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</si>
  <si>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</si>
  <si>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</si>
  <si>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</si>
  <si>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</si>
  <si>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</si>
  <si>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</si>
  <si>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</si>
  <si>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</si>
  <si>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</si>
  <si>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</si>
  <si>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</si>
  <si>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</si>
  <si>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</si>
  <si>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</si>
  <si>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</si>
  <si>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</si>
  <si>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</si>
  <si>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</si>
  <si>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</si>
  <si>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</si>
  <si>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</si>
  <si>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</si>
  <si>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</si>
  <si>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</si>
  <si>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</si>
  <si>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</si>
  <si>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</si>
  <si>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</si>
  <si>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</si>
  <si>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</si>
  <si>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</si>
  <si>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</si>
  <si>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</si>
  <si>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</si>
  <si>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</si>
  <si>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</si>
  <si>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</si>
  <si>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</si>
  <si>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</si>
  <si>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</si>
  <si>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</si>
  <si>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</si>
  <si>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</si>
  <si>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</si>
  <si>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</si>
  <si>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</si>
  <si>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</si>
  <si>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</si>
  <si>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</si>
  <si>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</si>
  <si>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</si>
  <si>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</si>
  <si>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</si>
  <si>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</si>
  <si>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</si>
  <si>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</si>
  <si>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</si>
  <si>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</si>
  <si>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</si>
  <si>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</si>
  <si>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</si>
  <si>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</si>
  <si>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</si>
  <si>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</si>
  <si>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</si>
  <si>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</si>
  <si>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</si>
  <si>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</si>
  <si>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</si>
  <si>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</si>
  <si>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</si>
  <si>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</si>
  <si>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</si>
  <si>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</si>
  <si>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</si>
  <si>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</si>
  <si>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</si>
  <si>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</si>
  <si>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</si>
  <si>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</si>
  <si>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</si>
  <si>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</si>
  <si>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</si>
  <si>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</si>
  <si>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</si>
  <si>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</si>
  <si>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</si>
  <si>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</si>
  <si>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</si>
  <si>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</si>
  <si>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</si>
  <si>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</si>
  <si>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</si>
  <si>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</si>
  <si>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</si>
  <si>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</si>
  <si>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</si>
  <si>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</si>
  <si>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</si>
  <si>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</si>
  <si>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</si>
  <si>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</si>
  <si>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</si>
  <si>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</si>
  <si>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</si>
  <si>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</si>
  <si>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</si>
  <si>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</si>
  <si>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</si>
  <si>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</si>
  <si>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</si>
  <si>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</si>
  <si>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</si>
  <si>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</si>
  <si>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</si>
  <si>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</si>
  <si>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</si>
  <si>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</si>
  <si>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</si>
  <si>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</si>
  <si>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</si>
  <si>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</si>
  <si>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</si>
  <si>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</si>
  <si>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</si>
  <si>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</si>
  <si>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</si>
  <si>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</si>
  <si>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</si>
  <si>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</si>
  <si>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</si>
  <si>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</si>
  <si>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</si>
  <si>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</si>
  <si>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</si>
  <si>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</si>
  <si>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</si>
  <si>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</si>
  <si>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</si>
  <si>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</si>
  <si>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</si>
  <si>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</si>
  <si>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</si>
  <si>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</si>
  <si>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</si>
  <si>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</si>
  <si>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</si>
  <si>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</si>
  <si>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</si>
  <si>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</si>
  <si>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</si>
  <si>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</si>
  <si>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</si>
  <si>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</si>
  <si>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</si>
  <si>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</si>
  <si>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</si>
  <si>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</si>
  <si>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</si>
  <si>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</si>
  <si>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</si>
  <si>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</si>
  <si>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</si>
  <si>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</si>
  <si>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</si>
  <si>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</si>
  <si>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</si>
  <si>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</si>
  <si>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</si>
  <si>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</si>
  <si>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</si>
  <si>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</si>
  <si>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</si>
  <si>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</si>
  <si>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</si>
  <si>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</si>
  <si>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</si>
  <si>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</si>
  <si>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</si>
  <si>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</si>
  <si>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</si>
  <si>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</si>
  <si>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</si>
  <si>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</si>
  <si>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</si>
  <si>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</si>
  <si>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</si>
  <si>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</si>
  <si>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</si>
  <si>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</si>
  <si>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</si>
  <si>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</si>
  <si>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</si>
  <si>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</si>
  <si>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</si>
  <si>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</si>
  <si>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</si>
  <si>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</si>
  <si>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</si>
  <si>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</si>
  <si>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</si>
  <si>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</si>
  <si>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</si>
  <si>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</si>
  <si>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</si>
  <si>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</si>
  <si>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</si>
  <si>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</si>
  <si>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</si>
  <si>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</si>
  <si>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</si>
  <si>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</si>
  <si>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</si>
  <si>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</si>
  <si>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</si>
  <si>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</si>
  <si>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</si>
  <si>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</si>
  <si>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</si>
  <si>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</si>
  <si>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</si>
  <si>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</si>
  <si>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</si>
  <si>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</si>
  <si>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</si>
  <si>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</si>
  <si>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</si>
  <si>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</si>
  <si>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</si>
  <si>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</si>
  <si>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</si>
  <si>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</si>
  <si>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</si>
  <si>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</si>
  <si>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</si>
  <si>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</si>
  <si>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</si>
  <si>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</si>
  <si>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</si>
  <si>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</si>
  <si>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</si>
  <si>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</si>
  <si>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</si>
  <si>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</si>
  <si>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</si>
  <si>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</si>
  <si>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</si>
  <si>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</si>
  <si>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</si>
  <si>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</si>
  <si>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</si>
  <si>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</si>
  <si>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</si>
  <si>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</si>
  <si>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</si>
  <si>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</si>
  <si>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</si>
  <si>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</si>
  <si>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</si>
  <si>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</si>
  <si>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</si>
  <si>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</si>
  <si>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</si>
  <si>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</si>
  <si>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</si>
  <si>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</si>
  <si>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</si>
  <si>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</si>
  <si>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</si>
  <si>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</si>
  <si>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</si>
  <si>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</si>
  <si>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</si>
  <si>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</si>
  <si>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</si>
  <si>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</si>
  <si>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</si>
  <si>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</si>
  <si>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</si>
  <si>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</si>
  <si>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</si>
  <si>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</si>
  <si>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</si>
  <si>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</si>
  <si>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</si>
  <si>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</si>
  <si>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</si>
  <si>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</si>
  <si>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</si>
  <si>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</si>
  <si>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</si>
  <si>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</si>
  <si>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</si>
  <si>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</si>
  <si>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</si>
  <si>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</si>
  <si>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</si>
  <si>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</si>
  <si>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</si>
  <si>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</si>
  <si>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</si>
  <si>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</si>
  <si>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</si>
  <si>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</si>
  <si>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</si>
  <si>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</si>
  <si>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</si>
  <si>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</si>
  <si>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</si>
  <si>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</si>
  <si>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</si>
  <si>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</si>
  <si>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</si>
  <si>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</si>
  <si>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</si>
  <si>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</si>
  <si>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</si>
  <si>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</si>
  <si>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</si>
  <si>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</si>
  <si>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</si>
  <si>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</si>
  <si>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</si>
  <si>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</si>
  <si>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</si>
  <si>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</si>
  <si>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</si>
  <si>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</si>
  <si>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</si>
  <si>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</si>
  <si>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</si>
  <si>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</si>
  <si>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</si>
  <si>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</si>
  <si>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</si>
  <si>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</si>
  <si>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</si>
  <si>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</si>
  <si>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</si>
  <si>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</si>
  <si>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</si>
  <si>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</si>
  <si>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</si>
  <si>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</si>
  <si>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</si>
  <si>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</si>
  <si>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</si>
  <si>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</si>
  <si>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</si>
  <si>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</si>
  <si>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</si>
  <si>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</si>
  <si>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</si>
  <si>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</si>
  <si>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</si>
  <si>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</si>
  <si>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</si>
  <si>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</si>
  <si>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</si>
  <si>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</si>
  <si>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</si>
  <si>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</si>
  <si>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</si>
  <si>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</si>
  <si>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</si>
  <si>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</si>
  <si>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</si>
  <si>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</si>
  <si>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</si>
  <si>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</si>
  <si>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</si>
  <si>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</si>
  <si>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</si>
  <si>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</si>
  <si>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</si>
  <si>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</si>
  <si>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</si>
  <si>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</si>
  <si>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</si>
  <si>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</si>
  <si>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</si>
  <si>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</si>
  <si>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</si>
  <si>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</si>
  <si>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</si>
  <si>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</si>
  <si>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</si>
  <si>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</si>
  <si>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</si>
  <si>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</si>
  <si>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</si>
  <si>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</si>
  <si>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</si>
  <si>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</si>
  <si>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</si>
  <si>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</si>
  <si>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</si>
  <si>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</si>
  <si>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</si>
  <si>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</si>
  <si>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</si>
  <si>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</si>
  <si>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</si>
  <si>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</si>
  <si>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</si>
  <si>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</si>
  <si>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</si>
  <si>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</si>
  <si>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</si>
  <si>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</si>
  <si>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</si>
  <si>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</si>
  <si>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</si>
  <si>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</si>
  <si>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</si>
  <si>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</si>
  <si>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</si>
  <si>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</si>
  <si>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</si>
  <si>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</si>
  <si>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</si>
  <si>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</si>
  <si>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</si>
  <si>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</si>
  <si>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</si>
  <si>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</si>
  <si>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</si>
  <si>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</si>
  <si>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</si>
  <si>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</si>
  <si>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</si>
  <si>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</si>
  <si>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</si>
  <si>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</si>
  <si>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</si>
  <si>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</si>
  <si>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</si>
  <si>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</si>
  <si>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</si>
  <si>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</si>
  <si>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</si>
  <si>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</si>
  <si>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</si>
  <si>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</si>
  <si>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</si>
  <si>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</si>
  <si>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</si>
  <si>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</si>
  <si>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</si>
  <si>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</si>
  <si>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</si>
  <si>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</si>
  <si>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</si>
  <si>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</si>
  <si>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</si>
  <si>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</si>
  <si>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</si>
  <si>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</si>
  <si>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</si>
  <si>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</si>
  <si>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</si>
  <si>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</si>
  <si>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</si>
  <si>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</si>
  <si>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</si>
  <si>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</si>
  <si>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</si>
  <si>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</si>
  <si>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</si>
  <si>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</si>
  <si>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</si>
  <si>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</si>
  <si>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</si>
  <si>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</si>
  <si>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</si>
  <si>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</si>
  <si>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</si>
  <si>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</si>
  <si>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</si>
  <si>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</si>
  <si>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</si>
  <si>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</si>
  <si>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</si>
  <si>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</si>
  <si>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</si>
  <si>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</si>
  <si>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</si>
  <si>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</si>
  <si>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</si>
  <si>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</si>
  <si>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</si>
  <si>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</si>
  <si>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</si>
  <si>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</si>
  <si>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</si>
  <si>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</si>
  <si>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</si>
  <si>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</si>
  <si>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</si>
  <si>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</si>
  <si>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</si>
  <si>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</si>
  <si>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</si>
  <si>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</si>
  <si>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</si>
  <si>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</si>
  <si>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</si>
  <si>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</si>
  <si>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</si>
  <si>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</si>
  <si>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</si>
  <si>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</si>
  <si>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</si>
  <si>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</si>
  <si>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</si>
  <si>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</si>
  <si>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</si>
  <si>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</si>
  <si>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</si>
  <si>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</si>
  <si>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</si>
  <si>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</si>
  <si>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</si>
  <si>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</si>
  <si>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</si>
  <si>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</si>
  <si>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</si>
  <si>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</si>
  <si>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</si>
  <si>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</si>
  <si>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</si>
  <si>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</si>
  <si>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</si>
  <si>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</si>
  <si>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</si>
  <si>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</si>
  <si>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</si>
  <si>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</si>
  <si>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</si>
  <si>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</si>
  <si>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</si>
  <si>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</si>
  <si>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</si>
  <si>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</si>
  <si>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</si>
  <si>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</si>
  <si>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</si>
  <si>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</si>
  <si>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</si>
  <si>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</si>
  <si>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</si>
  <si>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</si>
  <si>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</si>
  <si>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</si>
  <si>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</si>
  <si>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</si>
  <si>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</si>
  <si>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</si>
  <si>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</si>
  <si>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</si>
  <si>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</si>
  <si>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</si>
  <si>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</si>
  <si>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</si>
  <si>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</si>
  <si>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</si>
  <si>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</si>
  <si>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</si>
  <si>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</si>
  <si>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</si>
  <si>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</si>
  <si>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</si>
  <si>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</si>
  <si>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</si>
  <si>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</si>
  <si>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</si>
  <si>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</si>
  <si>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</si>
  <si>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</si>
  <si>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</si>
  <si>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</si>
  <si>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</si>
  <si>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</si>
  <si>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</si>
  <si>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</si>
  <si>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</si>
  <si>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</si>
  <si>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</si>
  <si>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</si>
  <si>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</si>
  <si>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</si>
  <si>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</si>
  <si>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</si>
  <si>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</si>
  <si>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</si>
  <si>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</si>
  <si>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</si>
  <si>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</si>
  <si>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</si>
  <si>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</si>
  <si>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</si>
  <si>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</si>
  <si>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</si>
  <si>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</si>
  <si>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</si>
  <si>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</si>
  <si>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</si>
  <si>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</si>
  <si>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</si>
  <si>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</si>
  <si>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</si>
  <si>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</si>
  <si>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</si>
  <si>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</si>
  <si>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</si>
  <si>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</si>
  <si>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</si>
  <si>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</si>
  <si>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</si>
  <si>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</si>
  <si>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</si>
  <si>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</si>
  <si>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</si>
  <si>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</si>
  <si>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</si>
  <si>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</si>
  <si>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</si>
  <si>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</si>
  <si>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</si>
  <si>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</si>
  <si>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</si>
  <si>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</si>
  <si>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</si>
  <si>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</si>
  <si>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</si>
  <si>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</si>
  <si>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</si>
  <si>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</si>
  <si>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</si>
  <si>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</si>
  <si>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</si>
  <si>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</si>
  <si>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</si>
  <si>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</si>
  <si>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</si>
  <si>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</si>
  <si>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</si>
  <si>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</si>
  <si>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</si>
  <si>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</si>
  <si>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</si>
  <si>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</si>
  <si>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</si>
  <si>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</si>
  <si>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</si>
  <si>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</si>
  <si>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</si>
  <si>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</si>
  <si>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</si>
  <si>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</si>
  <si>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</si>
  <si>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</si>
  <si>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</si>
  <si>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</si>
  <si>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</si>
  <si>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</si>
  <si>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</si>
  <si>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</si>
  <si>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</si>
  <si>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</si>
  <si>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</si>
  <si>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</si>
  <si>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</si>
  <si>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</si>
  <si>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</si>
  <si>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</si>
  <si>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</si>
  <si>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</si>
  <si>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</si>
  <si>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</si>
  <si>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</si>
  <si>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</si>
  <si>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</si>
  <si>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</si>
  <si>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</si>
  <si>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</si>
  <si>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</si>
  <si>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</si>
  <si>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</si>
  <si>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</si>
  <si>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</si>
  <si>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</si>
  <si>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</si>
  <si>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</si>
  <si>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</si>
  <si>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</si>
  <si>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</si>
  <si>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</si>
  <si>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</si>
  <si>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</si>
  <si>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</si>
  <si>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</si>
  <si>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</si>
  <si>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</si>
  <si>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</si>
  <si>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</si>
  <si>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</si>
  <si>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</si>
  <si>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</si>
  <si>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</si>
  <si>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</si>
  <si>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</si>
  <si>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</si>
  <si>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</si>
  <si>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</si>
  <si>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</si>
  <si>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</si>
  <si>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</si>
  <si>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</si>
  <si>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</si>
  <si>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</si>
  <si>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</si>
  <si>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</si>
  <si>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</si>
  <si>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</si>
  <si>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</si>
  <si>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</si>
  <si>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</si>
  <si>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</si>
  <si>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</si>
  <si>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</si>
  <si>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</si>
  <si>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</si>
  <si>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</si>
  <si>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</si>
  <si>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</si>
  <si>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</si>
  <si>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</si>
  <si>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</si>
  <si>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</si>
  <si>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</si>
  <si>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</si>
  <si>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</si>
  <si>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</si>
  <si>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</si>
  <si>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</si>
  <si>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</si>
  <si>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</si>
  <si>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</si>
  <si>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</si>
  <si>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</si>
  <si>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</si>
  <si>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</si>
  <si>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</si>
  <si>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</si>
  <si>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</si>
  <si>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</si>
  <si>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</si>
  <si>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</si>
  <si>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</si>
  <si>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</si>
  <si>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</si>
  <si>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</si>
  <si>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</si>
  <si>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</si>
  <si>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</si>
  <si>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</si>
  <si>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</si>
  <si>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</si>
  <si>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</si>
  <si>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</si>
  <si>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</si>
  <si>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</si>
  <si>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</si>
  <si>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</si>
  <si>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</si>
  <si>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</si>
  <si>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</si>
  <si>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</si>
  <si>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</si>
  <si>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</si>
  <si>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</si>
  <si>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</si>
  <si>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</si>
  <si>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</si>
  <si>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</si>
  <si>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</si>
  <si>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</si>
  <si>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</si>
  <si>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</si>
  <si>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</si>
  <si>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</si>
  <si>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</si>
  <si>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</si>
  <si>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</si>
  <si>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</si>
  <si>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</si>
  <si>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</si>
  <si>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</si>
  <si>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</si>
  <si>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</si>
  <si>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</si>
  <si>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</si>
  <si>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</si>
  <si>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</si>
  <si>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</si>
  <si>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</si>
  <si>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</si>
  <si>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</si>
  <si>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</si>
  <si>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</si>
  <si>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</si>
  <si>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</si>
  <si>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</si>
  <si>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</si>
  <si>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</si>
  <si>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</si>
  <si>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</si>
  <si>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</si>
  <si>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</si>
  <si>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</si>
  <si>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</si>
  <si>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</si>
  <si>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</si>
  <si>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</si>
  <si>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</si>
  <si>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</si>
  <si>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</si>
  <si>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</si>
  <si>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</si>
  <si>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</si>
  <si>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</si>
  <si>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</si>
  <si>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</si>
  <si>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</si>
  <si>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</si>
  <si>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</si>
  <si>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</si>
  <si>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</si>
  <si>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</si>
  <si>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</si>
  <si>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</si>
  <si>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</si>
  <si>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</si>
  <si>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</si>
  <si>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</si>
  <si>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</si>
  <si>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</si>
  <si>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</si>
  <si>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</si>
  <si>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</si>
  <si>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</si>
  <si>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</si>
  <si>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</si>
  <si>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</si>
  <si>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</si>
  <si>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</si>
  <si>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</si>
  <si>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</si>
  <si>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</si>
  <si>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</si>
  <si>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</si>
  <si>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</si>
  <si>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</si>
  <si>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</si>
  <si>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</si>
  <si>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</si>
  <si>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</si>
  <si>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</si>
  <si>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</si>
  <si>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</si>
  <si>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</si>
  <si>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</si>
  <si>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</si>
  <si>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</si>
  <si>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</si>
  <si>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</si>
  <si>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</si>
  <si>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</si>
  <si>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</si>
  <si>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</si>
  <si>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</si>
  <si>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</si>
  <si>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</si>
  <si>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</si>
  <si>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</si>
  <si>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</si>
  <si>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</si>
  <si>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</si>
  <si>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</si>
  <si>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</si>
  <si>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</si>
  <si>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</si>
  <si>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</si>
  <si>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</si>
  <si>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</si>
  <si>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</si>
  <si>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</si>
  <si>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</si>
  <si>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</si>
  <si>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</si>
  <si>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</si>
  <si>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</si>
  <si>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</si>
  <si>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</si>
  <si>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</si>
  <si>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</si>
  <si>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</si>
  <si>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</si>
  <si>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</si>
  <si>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</si>
  <si>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</si>
  <si>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</si>
  <si>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</si>
  <si>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</si>
  <si>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</si>
  <si>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</si>
  <si>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</si>
  <si>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</si>
  <si>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</si>
  <si>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</si>
  <si>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</si>
  <si>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</si>
  <si>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</si>
  <si>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</si>
  <si>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</si>
  <si>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</si>
  <si>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</si>
  <si>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</si>
  <si>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</si>
  <si>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</si>
  <si>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</si>
  <si>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</si>
  <si>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</si>
  <si>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</si>
  <si>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</si>
  <si>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</si>
  <si>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</si>
  <si>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</si>
  <si>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</si>
  <si>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</si>
  <si>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</si>
  <si>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</si>
  <si>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</si>
  <si>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</si>
  <si>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</si>
  <si>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</si>
  <si>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</si>
  <si>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</si>
  <si>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</si>
  <si>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</si>
  <si>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</si>
  <si>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</si>
  <si>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</si>
  <si>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</si>
  <si>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</si>
  <si>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</si>
  <si>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</si>
  <si>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</si>
  <si>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</si>
  <si>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</si>
  <si>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</si>
  <si>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</si>
  <si>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</si>
  <si>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</si>
  <si>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</si>
  <si>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</si>
  <si>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</si>
  <si>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</si>
  <si>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</si>
  <si>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</si>
  <si>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</si>
  <si>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</si>
  <si>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</si>
  <si>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</si>
  <si>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</si>
  <si>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</si>
  <si>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</si>
  <si>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</si>
  <si>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</si>
  <si>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</si>
  <si>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</si>
  <si>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</si>
  <si>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</si>
  <si>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</si>
  <si>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</si>
  <si>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</si>
  <si>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</si>
  <si>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</si>
  <si>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</si>
  <si>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</si>
  <si>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</si>
  <si>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</si>
  <si>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</si>
  <si>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</si>
  <si>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</si>
  <si>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</si>
  <si>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</si>
  <si>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</si>
  <si>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</si>
  <si>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</si>
  <si>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</si>
  <si>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</si>
  <si>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</si>
  <si>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</si>
  <si>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</si>
  <si>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</si>
  <si>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</si>
  <si>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</si>
  <si>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</si>
  <si>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</si>
  <si>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</si>
  <si>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</si>
  <si>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</si>
  <si>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</si>
  <si>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</si>
  <si>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</si>
  <si>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</si>
  <si>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</si>
  <si>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</si>
  <si>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</si>
  <si>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</si>
  <si>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</si>
  <si>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</si>
  <si>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</si>
  <si>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</si>
  <si>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</si>
  <si>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</si>
  <si>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</si>
  <si>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</si>
  <si>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</si>
  <si>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</si>
  <si>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</si>
  <si>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</si>
  <si>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</si>
  <si>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</si>
  <si>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</si>
  <si>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</si>
  <si>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</si>
  <si>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</si>
  <si>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</si>
  <si>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</si>
  <si>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</si>
  <si>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</si>
  <si>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</si>
  <si>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</si>
  <si>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</si>
  <si>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</si>
  <si>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</si>
  <si>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</si>
  <si>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</si>
  <si>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</si>
  <si>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</si>
  <si>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</si>
  <si>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</si>
  <si>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</si>
  <si>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</si>
  <si>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</si>
  <si>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</si>
  <si>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</si>
  <si>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</si>
  <si>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</si>
  <si>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</si>
  <si>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</si>
  <si>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</si>
  <si>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</si>
  <si>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</si>
  <si>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</si>
  <si>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</si>
  <si>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</si>
  <si>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</si>
  <si>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</si>
  <si>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</si>
  <si>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</si>
  <si>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</si>
  <si>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</si>
  <si>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</si>
  <si>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</si>
  <si>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</si>
  <si>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</si>
  <si>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</si>
  <si>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</si>
  <si>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</si>
  <si>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</si>
  <si>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</si>
  <si>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</si>
  <si>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</si>
  <si>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</si>
  <si>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</si>
  <si>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</si>
  <si>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</si>
  <si>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</si>
  <si>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</si>
  <si>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</si>
  <si>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</si>
  <si>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</si>
  <si>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</si>
  <si>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</si>
  <si>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</si>
  <si>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</si>
  <si>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</si>
  <si>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</si>
  <si>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</si>
  <si>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</si>
  <si>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</si>
  <si>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</si>
  <si>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</si>
  <si>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</si>
  <si>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</si>
  <si>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</si>
  <si>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</si>
  <si>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</si>
  <si>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</si>
  <si>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</si>
  <si>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</si>
  <si>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</si>
  <si>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</si>
  <si>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</si>
  <si>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</si>
  <si>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</si>
  <si>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</si>
  <si>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</si>
  <si>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</si>
  <si>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</si>
  <si>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</si>
  <si>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</si>
  <si>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</si>
  <si>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</si>
  <si>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</si>
  <si>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</si>
  <si>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</si>
  <si>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</si>
  <si>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</si>
  <si>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</si>
  <si>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</si>
  <si>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</si>
  <si>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</si>
  <si>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</si>
  <si>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</si>
  <si>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</si>
  <si>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</si>
  <si>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</si>
  <si>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</si>
  <si>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</si>
  <si>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</si>
  <si>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</si>
  <si>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</si>
  <si>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</si>
  <si>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</si>
  <si>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</si>
  <si>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</si>
  <si>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</si>
  <si>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</si>
  <si>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</si>
  <si>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</si>
  <si>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</si>
  <si>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</si>
  <si>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</si>
  <si>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</si>
  <si>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</si>
  <si>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</si>
  <si>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</si>
  <si>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</si>
  <si>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</si>
  <si>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</si>
  <si>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</si>
  <si>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</si>
  <si>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</si>
  <si>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</si>
  <si>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</si>
  <si>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</si>
  <si>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</si>
  <si>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</si>
  <si>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</si>
  <si>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</si>
  <si>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</si>
  <si>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</si>
  <si>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</si>
  <si>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</si>
  <si>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</si>
  <si>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</si>
  <si>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</si>
  <si>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</si>
  <si>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</si>
  <si>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</si>
  <si>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</si>
  <si>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</si>
  <si>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</si>
  <si>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</si>
  <si>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</si>
  <si>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</si>
  <si>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</si>
  <si>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</si>
  <si>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</si>
  <si>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</si>
  <si>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</si>
  <si>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</si>
  <si>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</si>
  <si>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</si>
  <si>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</si>
  <si>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</si>
  <si>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</si>
  <si>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</si>
  <si>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</si>
  <si>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</si>
  <si>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</si>
  <si>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</si>
  <si>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</si>
  <si>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</si>
  <si>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</si>
  <si>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</si>
  <si>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</si>
  <si>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</si>
  <si>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</si>
  <si>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</si>
  <si>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</si>
  <si>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</si>
  <si>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</si>
  <si>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</si>
  <si>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</si>
  <si>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</si>
  <si>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</si>
  <si>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</si>
  <si>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</si>
  <si>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</si>
  <si>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</si>
  <si>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</si>
  <si>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</si>
  <si>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</si>
  <si>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</si>
  <si>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</si>
  <si>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</si>
  <si>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</si>
  <si>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</si>
  <si>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</si>
  <si>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</si>
  <si>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</si>
  <si>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</si>
  <si>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</si>
  <si>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</si>
  <si>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</si>
  <si>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</si>
  <si>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</si>
  <si>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</si>
  <si>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</si>
  <si>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</si>
  <si>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</si>
  <si>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</si>
  <si>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</si>
  <si>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</si>
  <si>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</si>
  <si>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</si>
  <si>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</si>
  <si>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</si>
  <si>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</si>
  <si>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</si>
  <si>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</si>
  <si>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</si>
  <si>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</si>
  <si>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</si>
  <si>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</si>
  <si>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</si>
  <si>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</si>
  <si>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</si>
  <si>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</si>
  <si>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</si>
  <si>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</si>
  <si>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</si>
  <si>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</si>
  <si>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</si>
  <si>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</si>
  <si>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</si>
  <si>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</si>
  <si>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</si>
  <si>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</si>
  <si>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</si>
  <si>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</si>
  <si>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</si>
  <si>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</si>
  <si>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</si>
  <si>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</si>
  <si>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</si>
  <si>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</si>
  <si>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</si>
  <si>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</si>
  <si>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</si>
  <si>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</si>
  <si>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</si>
  <si>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</si>
  <si>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</si>
  <si>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</si>
  <si>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</si>
  <si>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</si>
  <si>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</si>
  <si>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</si>
  <si>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</si>
  <si>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</si>
  <si>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</si>
  <si>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</si>
  <si>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</si>
  <si>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</si>
  <si>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</si>
  <si>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</si>
  <si>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</si>
  <si>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</si>
  <si>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</si>
  <si>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</si>
  <si>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</si>
  <si>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</si>
  <si>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</si>
  <si>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</si>
  <si>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</si>
  <si>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</si>
  <si>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</si>
  <si>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</si>
  <si>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</si>
  <si>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</si>
  <si>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</si>
  <si>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</si>
  <si>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</si>
  <si>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</si>
  <si>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</si>
  <si>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</si>
  <si>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</si>
  <si>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</si>
  <si>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</si>
  <si>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</si>
  <si>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</si>
  <si>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</si>
  <si>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</si>
  <si>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</si>
  <si>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</si>
  <si>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</si>
  <si>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</si>
  <si>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</si>
  <si>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</si>
  <si>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</si>
  <si>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</si>
  <si>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</si>
  <si>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</si>
  <si>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</si>
  <si>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</si>
  <si>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</si>
  <si>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</si>
  <si>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</si>
  <si>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</si>
  <si>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</si>
  <si>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</si>
  <si>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</si>
  <si>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</si>
  <si>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</si>
  <si>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</si>
  <si>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</si>
  <si>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</si>
  <si>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</si>
  <si>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</si>
  <si>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</si>
  <si>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</si>
  <si>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</si>
  <si>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</si>
  <si>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</si>
  <si>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</si>
  <si>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</si>
  <si>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</si>
  <si>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</si>
  <si>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</si>
  <si>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</si>
  <si>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</si>
  <si>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</si>
  <si>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</si>
  <si>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</si>
  <si>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</si>
  <si>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</si>
  <si>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</si>
  <si>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</si>
  <si>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</si>
  <si>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</si>
  <si>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</si>
  <si>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</si>
  <si>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</si>
  <si>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</si>
  <si>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</si>
  <si>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</si>
  <si>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</si>
  <si>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</si>
  <si>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</si>
  <si>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</si>
  <si>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</si>
  <si>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</si>
  <si>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</si>
  <si>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</si>
  <si>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</si>
  <si>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</si>
  <si>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</si>
  <si>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</si>
  <si>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</si>
  <si>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</si>
  <si>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</si>
  <si>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</si>
  <si>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</si>
  <si>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</si>
  <si>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</si>
  <si>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</si>
  <si>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</si>
  <si>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</si>
  <si>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</si>
  <si>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</si>
  <si>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</si>
  <si>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</si>
  <si>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</si>
  <si>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</si>
  <si>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</si>
  <si>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</si>
  <si>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</si>
  <si>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</si>
  <si>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</si>
  <si>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</si>
  <si>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</si>
  <si>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</si>
  <si>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</si>
  <si>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</si>
  <si>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</si>
  <si>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</si>
  <si>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</si>
  <si>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</si>
  <si>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</si>
  <si>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</si>
  <si>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</si>
  <si>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</si>
  <si>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</si>
  <si>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</si>
  <si>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</si>
  <si>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</si>
  <si>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</si>
  <si>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</si>
  <si>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</si>
  <si>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</si>
  <si>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</si>
  <si>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</si>
  <si>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</si>
  <si>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</si>
  <si>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</si>
  <si>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</si>
  <si>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</si>
  <si>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</si>
  <si>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</si>
  <si>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</si>
  <si>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</si>
  <si>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</si>
  <si>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</si>
  <si>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</si>
  <si>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</si>
  <si>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</si>
  <si>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</si>
  <si>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</si>
  <si>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</si>
  <si>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</si>
  <si>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</si>
  <si>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</si>
  <si>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</si>
  <si>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</si>
  <si>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</si>
  <si>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</si>
  <si>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</si>
  <si>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</si>
  <si>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</si>
  <si>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</si>
  <si>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</si>
  <si>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</si>
  <si>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</si>
  <si>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</si>
  <si>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</si>
  <si>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</si>
  <si>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</si>
  <si>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</si>
  <si>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</si>
  <si>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</si>
  <si>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</si>
  <si>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</si>
  <si>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</si>
  <si>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</si>
  <si>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</si>
  <si>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</si>
  <si>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</si>
  <si>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</si>
  <si>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</si>
  <si>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</si>
  <si>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</si>
  <si>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</si>
  <si>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</si>
  <si>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</si>
  <si>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</si>
  <si>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</si>
  <si>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</si>
  <si>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</si>
  <si>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</si>
  <si>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</si>
  <si>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</si>
  <si>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</si>
  <si>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</si>
  <si>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</si>
  <si>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</si>
  <si>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</si>
  <si>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</si>
  <si>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</si>
  <si>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</si>
  <si>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</si>
  <si>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</si>
  <si>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</si>
  <si>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</si>
  <si>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</si>
  <si>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</si>
  <si>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</si>
  <si>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</si>
  <si>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</si>
  <si>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</si>
  <si>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</si>
  <si>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</si>
  <si>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</si>
  <si>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</si>
  <si>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</si>
  <si>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</si>
  <si>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</si>
  <si>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</si>
  <si>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</si>
  <si>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</si>
  <si>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</si>
  <si>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</si>
  <si>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</si>
  <si>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</si>
  <si>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</si>
  <si>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</si>
  <si>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</si>
  <si>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</si>
  <si>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</si>
  <si>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</si>
  <si>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</si>
  <si>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</si>
  <si>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</si>
  <si>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</si>
  <si>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</si>
  <si>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</si>
  <si>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</si>
  <si>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</si>
  <si>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</si>
  <si>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</si>
  <si>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</si>
  <si>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</si>
  <si>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</si>
  <si>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</si>
  <si>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</si>
  <si>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</si>
  <si>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</si>
  <si>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</si>
  <si>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</si>
  <si>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</si>
  <si>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</si>
  <si>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</si>
  <si>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</si>
  <si>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</si>
  <si>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</si>
  <si>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</si>
  <si>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</si>
  <si>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</si>
  <si>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</si>
  <si>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</si>
  <si>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</si>
  <si>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</si>
  <si>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</si>
  <si>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</si>
  <si>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</si>
  <si>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</si>
  <si>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</si>
  <si>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</si>
  <si>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</si>
  <si>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</si>
  <si>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</si>
  <si>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</si>
  <si>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</si>
  <si>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</si>
  <si>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</si>
  <si>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</si>
  <si>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</si>
  <si>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</si>
  <si>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</si>
  <si>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</si>
  <si>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</si>
  <si>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</si>
  <si>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</si>
  <si>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</si>
  <si>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</si>
  <si>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</si>
  <si>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</si>
  <si>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</si>
  <si>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</si>
  <si>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</si>
  <si>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</si>
  <si>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</si>
  <si>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</si>
  <si>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</si>
  <si>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</si>
  <si>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</si>
  <si>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</si>
  <si>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</si>
  <si>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</si>
  <si>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</si>
  <si>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</si>
  <si>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</si>
  <si>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</si>
  <si>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</si>
  <si>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</si>
  <si>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</si>
  <si>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</si>
  <si>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</si>
  <si>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</si>
  <si>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</si>
  <si>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</si>
  <si>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</si>
  <si>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</si>
  <si>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</si>
  <si>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</si>
  <si>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</si>
  <si>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</si>
  <si>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</si>
  <si>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</si>
  <si>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</si>
  <si>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</si>
  <si>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</si>
  <si>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</si>
  <si>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</si>
  <si>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</si>
  <si>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</si>
  <si>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</si>
  <si>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</si>
  <si>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</si>
  <si>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</si>
  <si>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</si>
  <si>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</si>
  <si>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</si>
  <si>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</si>
  <si>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</si>
  <si>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</si>
  <si>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</si>
  <si>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</si>
  <si>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</si>
  <si>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</si>
  <si>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</si>
  <si>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</si>
  <si>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</si>
  <si>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</si>
  <si>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</si>
  <si>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</si>
  <si>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</si>
  <si>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</si>
  <si>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</si>
  <si>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</si>
  <si>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</si>
  <si>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</si>
  <si>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</si>
  <si>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</si>
  <si>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</si>
  <si>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</si>
  <si>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</si>
  <si>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</si>
  <si>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</si>
  <si>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</si>
  <si>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</si>
  <si>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</si>
  <si>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</si>
  <si>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</si>
  <si>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</si>
  <si>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</si>
  <si>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</si>
  <si>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</si>
  <si>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</si>
  <si>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</si>
  <si>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</si>
  <si>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</si>
  <si>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</si>
  <si>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</si>
  <si>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</si>
  <si>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</si>
  <si>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</si>
  <si>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</si>
  <si>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</si>
  <si>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</si>
  <si>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</si>
  <si>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</si>
  <si>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</si>
  <si>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</si>
  <si>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</si>
  <si>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</si>
  <si>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</si>
  <si>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</si>
  <si>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</si>
  <si>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</si>
  <si>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</si>
  <si>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</si>
  <si>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</si>
  <si>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</si>
  <si>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</si>
  <si>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</si>
  <si>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</si>
  <si>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</si>
  <si>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</si>
  <si>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</si>
  <si>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</si>
  <si>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</si>
  <si>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</si>
  <si>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</si>
  <si>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</si>
  <si>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</si>
  <si>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</si>
  <si>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</si>
  <si>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</si>
  <si>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</si>
  <si>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</si>
  <si>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</si>
  <si>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</si>
  <si>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</si>
  <si>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</si>
  <si>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</si>
  <si>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</si>
  <si>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</si>
  <si>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</si>
  <si>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</si>
  <si>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</si>
  <si>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</si>
  <si>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</si>
  <si>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</si>
  <si>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</si>
  <si>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</si>
  <si>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</si>
  <si>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</si>
  <si>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</si>
  <si>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</si>
  <si>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</si>
  <si>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</si>
  <si>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</si>
  <si>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</si>
  <si>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</si>
  <si>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</si>
  <si>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</si>
  <si>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</si>
  <si>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</si>
  <si>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</si>
  <si>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</si>
  <si>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</si>
  <si>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</si>
  <si>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</si>
  <si>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</si>
  <si>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</si>
  <si>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</si>
  <si>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</si>
  <si>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</si>
  <si>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</si>
  <si>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</si>
  <si>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</si>
  <si>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</si>
  <si>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</si>
  <si>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</si>
  <si>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</si>
  <si>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</si>
  <si>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</si>
  <si>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</si>
  <si>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</si>
  <si>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</si>
  <si>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</si>
  <si>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</si>
  <si>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</si>
  <si>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</si>
  <si>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</si>
  <si>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</si>
  <si>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</si>
  <si>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</si>
  <si>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</si>
  <si>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</si>
  <si>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</si>
  <si>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</si>
  <si>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</si>
  <si>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</si>
  <si>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</si>
  <si>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</si>
  <si>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</si>
  <si>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</si>
  <si>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</si>
  <si>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</si>
  <si>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</si>
  <si>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</si>
  <si>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</si>
  <si>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</si>
  <si>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</si>
  <si>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</si>
  <si>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</si>
  <si>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</si>
  <si>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</si>
  <si>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</si>
  <si>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</si>
  <si>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</si>
  <si>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</si>
  <si>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</si>
  <si>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</si>
  <si>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</si>
  <si>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</si>
  <si>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</si>
  <si>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</si>
  <si>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</si>
  <si>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</si>
  <si>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</si>
  <si>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</si>
  <si>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</si>
  <si>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</si>
  <si>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</si>
  <si>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</si>
  <si>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</si>
  <si>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</si>
  <si>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</si>
  <si>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</si>
  <si>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</si>
  <si>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</si>
  <si>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</si>
  <si>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</si>
  <si>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</si>
  <si>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</si>
  <si>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</si>
  <si>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</si>
  <si>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</si>
  <si>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</si>
  <si>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</si>
  <si>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</si>
  <si>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</si>
  <si>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</si>
  <si>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</si>
  <si>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</si>
  <si>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</si>
  <si>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</si>
  <si>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</si>
  <si>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</si>
  <si>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</si>
  <si>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</si>
  <si>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</si>
  <si>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</si>
  <si>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</si>
  <si>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</si>
  <si>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</si>
  <si>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</si>
  <si>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</si>
  <si>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</si>
  <si>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</si>
  <si>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</si>
  <si>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</si>
  <si>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</si>
  <si>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</si>
  <si>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</si>
  <si>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</si>
  <si>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</si>
  <si>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</si>
  <si>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</si>
  <si>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</si>
  <si>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</si>
  <si>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</si>
  <si>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</si>
  <si>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</si>
  <si>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</si>
  <si>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</si>
  <si>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</si>
  <si>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</si>
  <si>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</si>
  <si>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</si>
  <si>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</si>
  <si>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</si>
  <si>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</si>
  <si>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</si>
  <si>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</si>
  <si>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</si>
  <si>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</si>
  <si>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</si>
  <si>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</si>
  <si>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</si>
  <si>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</si>
  <si>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</si>
  <si>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</si>
  <si>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</si>
  <si>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</si>
  <si>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</si>
  <si>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</si>
  <si>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</si>
  <si>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</si>
  <si>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</si>
  <si>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</si>
  <si>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</si>
  <si>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</si>
  <si>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</si>
  <si>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</si>
  <si>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</si>
  <si>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</si>
  <si>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</si>
  <si>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</si>
  <si>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</si>
  <si>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</si>
  <si>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</si>
  <si>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</si>
  <si>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</si>
  <si>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</si>
  <si>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</si>
  <si>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</si>
  <si>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</si>
  <si>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</si>
  <si>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</si>
  <si>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</si>
  <si>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</si>
  <si>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</si>
  <si>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</si>
  <si>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</si>
  <si>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</si>
  <si>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</si>
  <si>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</si>
  <si>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</si>
  <si>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</si>
  <si>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</si>
  <si>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</si>
  <si>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</si>
  <si>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</si>
  <si>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</si>
  <si>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</si>
  <si>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</si>
  <si>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</si>
  <si>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</si>
  <si>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</si>
  <si>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</si>
  <si>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</si>
  <si>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</si>
  <si>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</si>
  <si>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</si>
  <si>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</si>
  <si>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</si>
  <si>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</si>
  <si>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</si>
  <si>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</si>
  <si>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</si>
  <si>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</si>
  <si>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</si>
  <si>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</si>
  <si>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</si>
  <si>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</si>
  <si>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</si>
  <si>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</si>
  <si>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</si>
  <si>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</si>
  <si>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</si>
  <si>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</si>
  <si>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</si>
  <si>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</si>
  <si>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</si>
  <si>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</si>
  <si>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</si>
  <si>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</si>
  <si>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</si>
  <si>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</si>
  <si>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</si>
  <si>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</si>
  <si>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</si>
  <si>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</si>
  <si>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</si>
  <si>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</si>
  <si>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</si>
  <si>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</si>
  <si>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</si>
  <si>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</si>
  <si>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</si>
  <si>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</si>
  <si>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</si>
  <si>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</si>
  <si>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</si>
  <si>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</si>
  <si>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</si>
  <si>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</si>
  <si>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</si>
  <si>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</si>
  <si>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</si>
  <si>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</si>
  <si>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</si>
  <si>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</si>
  <si>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</si>
  <si>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</si>
  <si>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</si>
  <si>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</si>
  <si>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</si>
  <si>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</si>
  <si>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</si>
  <si>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</si>
  <si>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</si>
  <si>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</si>
  <si>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</si>
  <si>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</si>
  <si>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</si>
  <si>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</si>
  <si>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</si>
  <si>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</si>
  <si>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</si>
  <si>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</si>
  <si>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</si>
  <si>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</si>
  <si>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</si>
  <si>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</si>
  <si>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</si>
  <si>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</si>
  <si>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</si>
  <si>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</si>
  <si>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</si>
  <si>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</si>
  <si>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</si>
  <si>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</si>
  <si>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</si>
  <si>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</si>
  <si>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</si>
  <si>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</si>
  <si>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</si>
  <si>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</si>
  <si>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</si>
  <si>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</si>
  <si>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</si>
  <si>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</si>
  <si>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</si>
  <si>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</si>
  <si>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</si>
  <si>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</si>
  <si>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</si>
  <si>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</si>
  <si>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</si>
  <si>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</si>
  <si>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</si>
  <si>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</si>
  <si>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</si>
  <si>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</si>
  <si>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</si>
  <si>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</si>
  <si>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</si>
  <si>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</si>
  <si>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</si>
  <si>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</si>
  <si>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</si>
  <si>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</si>
  <si>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</si>
  <si>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</si>
  <si>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</si>
  <si>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</si>
  <si>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</si>
  <si>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</si>
  <si>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</si>
  <si>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</si>
  <si>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</si>
  <si>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</si>
  <si>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</si>
  <si>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</si>
  <si>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</si>
  <si>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</si>
  <si>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</si>
  <si>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</si>
  <si>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</si>
  <si>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</si>
  <si>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</si>
  <si>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</si>
  <si>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</si>
  <si>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</si>
  <si>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</si>
  <si>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</si>
  <si>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</si>
  <si>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</si>
  <si>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</si>
  <si>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</si>
  <si>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</si>
  <si>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</si>
  <si>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</si>
  <si>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</si>
  <si>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</si>
  <si>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</si>
  <si>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</si>
  <si>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</si>
  <si>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</si>
  <si>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</si>
  <si>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</si>
  <si>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</si>
  <si>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</si>
  <si>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</si>
  <si>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</si>
  <si>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</si>
  <si>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</si>
  <si>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</si>
  <si>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</si>
  <si>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</si>
  <si>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</si>
  <si>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</si>
  <si>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</si>
  <si>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</si>
  <si>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</si>
  <si>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</si>
  <si>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</si>
  <si>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</si>
  <si>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</si>
  <si>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</si>
  <si>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</si>
  <si>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</si>
  <si>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</si>
  <si>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</si>
  <si>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</si>
  <si>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</si>
  <si>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</si>
  <si>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</si>
  <si>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</si>
  <si>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</si>
  <si>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</si>
  <si>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</si>
  <si>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</si>
  <si>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</si>
  <si>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</si>
  <si>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</si>
  <si>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</si>
  <si>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</si>
  <si>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</si>
  <si>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</si>
  <si>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</si>
  <si>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</si>
  <si>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</si>
  <si>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</si>
  <si>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</si>
  <si>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</si>
  <si>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</si>
  <si>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</si>
  <si>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</si>
  <si>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</si>
  <si>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</si>
  <si>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</si>
  <si>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</si>
  <si>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</si>
  <si>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</si>
  <si>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</si>
  <si>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</si>
  <si>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</si>
  <si>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</si>
  <si>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</si>
  <si>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</si>
  <si>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</si>
  <si>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</si>
  <si>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</si>
  <si>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</si>
  <si>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</si>
  <si>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</si>
  <si>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</si>
  <si>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</si>
  <si>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</si>
  <si>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</si>
  <si>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</si>
  <si>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</si>
  <si>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</si>
  <si>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</si>
  <si>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</si>
  <si>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</si>
  <si>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</si>
  <si>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</si>
  <si>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</si>
  <si>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</si>
  <si>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</si>
  <si>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</si>
  <si>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</si>
  <si>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</si>
  <si>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</si>
  <si>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</si>
  <si>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</si>
  <si>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</si>
  <si>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</si>
  <si>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</si>
  <si>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</si>
  <si>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</si>
  <si>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</si>
  <si>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</si>
  <si>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</si>
  <si>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</si>
  <si>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</si>
  <si>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</si>
  <si>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</si>
  <si>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</si>
  <si>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</si>
  <si>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</si>
  <si>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</si>
  <si>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</si>
  <si>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</si>
  <si>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</si>
  <si>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</si>
  <si>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</si>
  <si>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</si>
  <si>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</si>
  <si>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</si>
  <si>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</si>
  <si>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</si>
  <si>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</si>
  <si>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</si>
  <si>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</si>
  <si>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</si>
  <si>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</si>
  <si>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</si>
  <si>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</si>
  <si>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</si>
  <si>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</si>
  <si>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</si>
  <si>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</si>
  <si>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</si>
  <si>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</si>
  <si>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</si>
  <si>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</si>
  <si>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</si>
  <si>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</si>
  <si>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</si>
  <si>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</si>
  <si>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</si>
  <si>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</si>
  <si>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</si>
  <si>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</si>
  <si>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</si>
  <si>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</si>
  <si>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</si>
  <si>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</si>
  <si>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</si>
  <si>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</si>
  <si>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</si>
  <si>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</si>
  <si>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</si>
  <si>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</si>
  <si>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</si>
  <si>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</si>
  <si>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</si>
  <si>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</si>
  <si>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</si>
  <si>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</si>
  <si>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</si>
  <si>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</si>
  <si>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</si>
  <si>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</si>
  <si>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</si>
  <si>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</si>
  <si>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</si>
  <si>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</si>
  <si>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</si>
  <si>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</si>
  <si>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</si>
  <si>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</si>
  <si>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</si>
  <si>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</si>
  <si>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</si>
  <si>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</si>
  <si>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</si>
  <si>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</si>
  <si>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</si>
  <si>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</si>
  <si>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</si>
  <si>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</si>
  <si>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</si>
  <si>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</si>
  <si>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</si>
  <si>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</si>
  <si>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</si>
  <si>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</si>
  <si>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</si>
  <si>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</si>
  <si>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</si>
  <si>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</si>
  <si>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</si>
  <si>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</si>
  <si>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</si>
  <si>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</si>
  <si>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</si>
  <si>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</si>
  <si>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</si>
  <si>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</si>
  <si>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</si>
  <si>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</si>
  <si>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</si>
  <si>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</si>
  <si>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</si>
  <si>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</si>
  <si>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</si>
  <si>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</si>
  <si>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</si>
  <si>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</si>
  <si>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</si>
  <si>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</si>
  <si>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</si>
  <si>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</si>
  <si>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</si>
  <si>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</si>
  <si>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</si>
  <si>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</si>
  <si>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</si>
  <si>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</si>
  <si>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</si>
  <si>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</si>
  <si>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</si>
  <si>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</si>
  <si>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</si>
  <si>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</si>
  <si>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</si>
  <si>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</si>
  <si>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</si>
  <si>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</si>
  <si>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</si>
  <si>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</si>
  <si>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</si>
  <si>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</si>
  <si>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</si>
  <si>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</si>
  <si>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</si>
  <si>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</si>
  <si>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</si>
  <si>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</si>
  <si>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</si>
  <si>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</si>
  <si>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</si>
  <si>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</si>
  <si>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</si>
  <si>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</si>
  <si>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</si>
  <si>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</si>
  <si>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</si>
  <si>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</si>
  <si>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</si>
  <si>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</si>
  <si>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</si>
  <si>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</si>
  <si>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</si>
  <si>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</si>
  <si>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</si>
  <si>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</si>
  <si>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</si>
  <si>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</si>
  <si>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</si>
  <si>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</si>
  <si>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</si>
  <si>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</si>
  <si>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</si>
  <si>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</si>
  <si>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</si>
  <si>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</si>
  <si>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</si>
  <si>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</si>
  <si>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</si>
  <si>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</si>
  <si>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</si>
  <si>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</si>
  <si>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</si>
  <si>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</si>
  <si>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</si>
  <si>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</si>
  <si>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</si>
  <si>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</si>
  <si>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</si>
  <si>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</si>
  <si>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</si>
  <si>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</si>
  <si>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</si>
  <si>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</si>
  <si>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</si>
  <si>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</si>
  <si>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</si>
  <si>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</si>
  <si>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</si>
  <si>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</si>
  <si>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</si>
  <si>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</si>
  <si>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</si>
  <si>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</si>
  <si>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</si>
  <si>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</si>
  <si>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</si>
  <si>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</si>
  <si>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</si>
  <si>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</si>
  <si>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</si>
  <si>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</si>
  <si>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</si>
  <si>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</si>
  <si>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</si>
  <si>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</si>
  <si>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</si>
  <si>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</si>
  <si>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</si>
  <si>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</si>
  <si>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</si>
  <si>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</si>
  <si>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</si>
  <si>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</si>
  <si>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</si>
  <si>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</si>
  <si>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</si>
  <si>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</si>
  <si>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</si>
  <si>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</si>
  <si>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</si>
  <si>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</si>
  <si>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</si>
  <si>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</si>
  <si>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</si>
  <si>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</si>
  <si>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</si>
  <si>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</si>
  <si>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</si>
  <si>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</si>
  <si>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</si>
  <si>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</si>
  <si>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</si>
  <si>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</si>
  <si>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</si>
  <si>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</si>
  <si>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</si>
  <si>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</si>
  <si>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</si>
  <si>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</si>
  <si>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</si>
  <si>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</si>
  <si>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</si>
  <si>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</si>
  <si>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</si>
  <si>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</si>
  <si>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</si>
  <si>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</si>
  <si>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</si>
  <si>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</si>
  <si>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</si>
  <si>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</si>
  <si>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</si>
  <si>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</si>
  <si>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</si>
  <si>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</si>
  <si>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</si>
  <si>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</si>
  <si>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</si>
  <si>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</si>
  <si>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</si>
  <si>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</si>
  <si>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</si>
  <si>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</si>
  <si>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</si>
  <si>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</si>
  <si>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</si>
  <si>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</si>
  <si>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</si>
  <si>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</si>
  <si>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</si>
  <si>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</si>
  <si>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</si>
  <si>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</si>
  <si>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</si>
  <si>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</si>
  <si>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</si>
  <si>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</si>
  <si>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</si>
  <si>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</si>
  <si>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</si>
  <si>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</si>
  <si>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</si>
  <si>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</si>
  <si>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</si>
  <si>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</si>
  <si>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</si>
  <si>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</si>
  <si>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</si>
  <si>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</si>
  <si>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</si>
  <si>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</si>
  <si>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</si>
  <si>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</si>
  <si>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</si>
  <si>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</si>
  <si>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</si>
  <si>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</si>
  <si>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</si>
  <si>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</si>
  <si>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</si>
  <si>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</si>
  <si>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</si>
  <si>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</si>
  <si>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</si>
  <si>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</si>
  <si>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</si>
  <si>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</si>
  <si>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</si>
  <si>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</si>
  <si>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</si>
  <si>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</si>
  <si>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</si>
  <si>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</si>
  <si>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</si>
  <si>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</si>
  <si>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</si>
  <si>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</si>
  <si>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</si>
  <si>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</si>
  <si>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</si>
  <si>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</si>
  <si>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</si>
  <si>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</si>
  <si>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</si>
  <si>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</si>
  <si>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</si>
  <si>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</si>
  <si>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</si>
  <si>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</si>
  <si>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</si>
  <si>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</si>
  <si>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</si>
  <si>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</si>
  <si>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</si>
  <si>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</si>
  <si>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</si>
  <si>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</si>
  <si>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</si>
  <si>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</si>
  <si>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</si>
  <si>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</si>
  <si>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</si>
  <si>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</si>
  <si>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</si>
  <si>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</si>
  <si>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</si>
  <si>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</si>
  <si>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</si>
  <si>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</si>
  <si>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</si>
  <si>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</si>
  <si>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</si>
  <si>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</si>
  <si>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</si>
  <si>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</si>
  <si>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</si>
  <si>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</si>
  <si>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</si>
  <si>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</si>
  <si>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</si>
  <si>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</si>
  <si>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</si>
  <si>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</si>
  <si>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</si>
  <si>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</si>
  <si>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</si>
  <si>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</si>
  <si>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</si>
  <si>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</si>
  <si>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</si>
  <si>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</si>
  <si>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</si>
  <si>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</si>
  <si>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</si>
  <si>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</si>
  <si>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</si>
  <si>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</si>
  <si>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</si>
  <si>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</si>
  <si>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</si>
  <si>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</si>
  <si>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</si>
  <si>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</si>
  <si>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</si>
  <si>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</si>
  <si>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</si>
  <si>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</si>
  <si>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</si>
  <si>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</si>
  <si>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</si>
  <si>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</si>
  <si>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</si>
  <si>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</si>
  <si>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</si>
  <si>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</si>
  <si>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</si>
  <si>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</si>
  <si>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</si>
  <si>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</si>
  <si>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</si>
  <si>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</si>
  <si>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</si>
  <si>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</si>
  <si>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</si>
  <si>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</si>
  <si>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</si>
  <si>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</si>
  <si>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</si>
  <si>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</si>
  <si>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</si>
  <si>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</si>
  <si>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</si>
  <si>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</si>
  <si>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</si>
  <si>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</si>
  <si>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</si>
  <si>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</si>
  <si>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</si>
  <si>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</si>
  <si>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</si>
  <si>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</si>
  <si>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</si>
  <si>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</si>
  <si>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</si>
  <si>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</si>
  <si>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</si>
  <si>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</si>
  <si>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</si>
  <si>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</si>
  <si>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</si>
  <si>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</si>
  <si>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</si>
  <si>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</si>
  <si>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</si>
  <si>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</si>
  <si>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</si>
  <si>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</si>
  <si>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</si>
  <si>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</si>
  <si>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</si>
  <si>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</si>
  <si>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</si>
  <si>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</si>
  <si>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</si>
  <si>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</si>
  <si>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</si>
  <si>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</si>
  <si>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</si>
  <si>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</si>
  <si>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</si>
  <si>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</si>
  <si>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</si>
  <si>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</si>
  <si>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</si>
  <si>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</si>
  <si>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</si>
  <si>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</si>
  <si>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</si>
  <si>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</si>
  <si>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</si>
  <si>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</si>
  <si>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</si>
  <si>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</si>
  <si>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</si>
  <si>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</si>
  <si>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</si>
  <si>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</si>
  <si>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</si>
  <si>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</si>
  <si>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</si>
  <si>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</si>
  <si>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</si>
  <si>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</si>
  <si>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</si>
  <si>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</si>
  <si>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</si>
  <si>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</si>
  <si>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</si>
  <si>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</si>
  <si>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</si>
  <si>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</si>
  <si>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</si>
  <si>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</si>
  <si>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</si>
  <si>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</si>
  <si>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</si>
  <si>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</si>
  <si>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</si>
  <si>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</si>
  <si>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</si>
  <si>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</si>
  <si>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</si>
  <si>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</si>
  <si>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</si>
  <si>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</si>
  <si>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</si>
  <si>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</si>
  <si>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</si>
  <si>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</si>
  <si>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</si>
  <si>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</si>
  <si>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</si>
  <si>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</si>
  <si>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</si>
  <si>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</si>
  <si>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</si>
  <si>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</si>
  <si>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</si>
  <si>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</si>
  <si>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</si>
  <si>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</si>
  <si>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</si>
  <si>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</si>
  <si>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</si>
  <si>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</si>
  <si>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</si>
  <si>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</si>
  <si>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</si>
  <si>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</si>
  <si>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</si>
  <si>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</si>
  <si>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</si>
  <si>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</si>
  <si>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</si>
  <si>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</si>
  <si>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</si>
  <si>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</si>
  <si>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</si>
  <si>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</si>
  <si>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</si>
  <si>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</si>
  <si>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</si>
  <si>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</si>
  <si>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</si>
  <si>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</si>
  <si>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</si>
  <si>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</si>
  <si>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</si>
  <si>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</si>
  <si>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</si>
  <si>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</si>
  <si>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</si>
  <si>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</si>
  <si>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</si>
  <si>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</si>
  <si>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</si>
  <si>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</si>
  <si>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</si>
  <si>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</si>
  <si>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</si>
  <si>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</si>
  <si>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</si>
  <si>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</si>
  <si>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</si>
  <si>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</si>
  <si>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</si>
  <si>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</si>
  <si>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</si>
  <si>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</si>
  <si>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</si>
  <si>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</si>
  <si>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</si>
  <si>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</si>
  <si>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</si>
  <si>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</si>
  <si>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</si>
  <si>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</si>
  <si>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</si>
  <si>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</si>
  <si>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</si>
  <si>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</si>
  <si>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</si>
  <si>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</si>
  <si>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</si>
  <si>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</si>
  <si>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</si>
  <si>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</si>
  <si>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</si>
  <si>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</si>
  <si>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</si>
  <si>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</si>
  <si>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</si>
  <si>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</si>
  <si>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</si>
  <si>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</si>
  <si>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</si>
  <si>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</si>
  <si>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</si>
  <si>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</si>
  <si>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</si>
  <si>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</si>
  <si>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</si>
  <si>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</si>
  <si>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</si>
  <si>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</si>
  <si>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</si>
  <si>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</si>
  <si>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</si>
  <si>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</si>
  <si>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</si>
  <si>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</si>
  <si>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</si>
  <si>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</si>
  <si>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</si>
  <si>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</si>
  <si>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</si>
  <si>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</si>
  <si>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</si>
  <si>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</si>
  <si>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</si>
  <si>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</si>
  <si>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</si>
  <si>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</si>
  <si>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</si>
  <si>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</si>
  <si>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</si>
  <si>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</si>
  <si>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</si>
  <si>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</si>
  <si>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</si>
  <si>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</si>
  <si>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</si>
  <si>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</si>
  <si>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</si>
  <si>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</si>
  <si>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</si>
  <si>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</si>
  <si>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</si>
  <si>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</si>
  <si>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</si>
  <si>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</si>
  <si>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</si>
  <si>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</si>
  <si>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</si>
  <si>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</si>
  <si>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</si>
  <si>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</si>
  <si>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</si>
  <si>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</si>
  <si>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</si>
  <si>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</si>
  <si>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</si>
  <si>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</si>
  <si>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</si>
  <si>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</si>
  <si>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</si>
  <si>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</si>
  <si>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</si>
  <si>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</si>
  <si>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</si>
  <si>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</si>
  <si>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</si>
  <si>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</si>
  <si>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</si>
  <si>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</si>
  <si>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</si>
  <si>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</si>
  <si>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</si>
  <si>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</si>
  <si>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</si>
  <si>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</si>
  <si>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</si>
  <si>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</si>
  <si>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</si>
  <si>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</si>
  <si>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</si>
  <si>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</si>
  <si>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</si>
  <si>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</si>
  <si>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</si>
  <si>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</si>
  <si>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</si>
  <si>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</si>
  <si>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</si>
  <si>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</si>
  <si>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</si>
  <si>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</si>
  <si>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</si>
  <si>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</si>
  <si>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</si>
  <si>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</si>
  <si>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</si>
  <si>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</si>
  <si>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</si>
  <si>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</si>
  <si>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</si>
  <si>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</si>
  <si>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</si>
  <si>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</si>
  <si>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</si>
  <si>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</si>
  <si>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</si>
  <si>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</si>
  <si>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</si>
  <si>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</si>
  <si>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</si>
  <si>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</si>
  <si>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</si>
  <si>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</si>
  <si>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</si>
  <si>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</si>
  <si>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</si>
  <si>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</si>
  <si>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</si>
  <si>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</si>
  <si>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</si>
  <si>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</si>
  <si>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</si>
  <si>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</si>
  <si>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</si>
  <si>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</si>
  <si>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</si>
  <si>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</si>
  <si>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</si>
  <si>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</si>
  <si>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</si>
  <si>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</si>
  <si>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</si>
  <si>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</si>
  <si>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</si>
  <si>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</si>
  <si>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</si>
  <si>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</si>
  <si>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</si>
  <si>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</si>
  <si>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</si>
  <si>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</si>
  <si>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</si>
  <si>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</si>
  <si>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</si>
  <si>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</si>
  <si>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</si>
  <si>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</si>
  <si>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</si>
  <si>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</si>
  <si>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</si>
  <si>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</si>
  <si>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</si>
  <si>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</si>
  <si>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</si>
  <si>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</si>
  <si>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</si>
  <si>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</si>
  <si>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</si>
  <si>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</si>
  <si>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</si>
  <si>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</si>
  <si>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</si>
  <si>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</si>
  <si>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</si>
  <si>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</si>
  <si>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</si>
  <si>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</si>
  <si>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</si>
  <si>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</si>
  <si>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</si>
  <si>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</si>
  <si>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</si>
  <si>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</si>
  <si>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</si>
  <si>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</si>
  <si>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</si>
  <si>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</si>
  <si>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</si>
  <si>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</si>
  <si>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</si>
  <si>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</si>
  <si>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</si>
  <si>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</si>
  <si>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</si>
  <si>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</si>
  <si>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</si>
  <si>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</si>
  <si>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</si>
  <si>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</si>
  <si>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</si>
  <si>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</si>
  <si>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</si>
  <si>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</si>
  <si>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</si>
  <si>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</si>
  <si>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</si>
  <si>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</si>
  <si>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</si>
  <si>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</si>
  <si>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</si>
  <si>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</si>
  <si>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</si>
  <si>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</si>
  <si>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</si>
  <si>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</si>
  <si>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</si>
  <si>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</si>
  <si>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</si>
  <si>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</si>
  <si>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</si>
  <si>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</si>
  <si>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</si>
  <si>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</si>
  <si>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</si>
  <si>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</si>
  <si>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</si>
  <si>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</si>
  <si>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</si>
  <si>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</si>
  <si>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</si>
  <si>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</si>
  <si>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</si>
  <si>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</si>
  <si>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</si>
  <si>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</si>
  <si>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</si>
  <si>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</si>
  <si>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</si>
  <si>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</si>
  <si>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</si>
  <si>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</si>
  <si>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</si>
  <si>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</si>
  <si>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</si>
  <si>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</si>
  <si>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</si>
  <si>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</si>
  <si>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</si>
  <si>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</si>
  <si>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</si>
  <si>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</si>
  <si>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</si>
  <si>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</si>
  <si>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</si>
  <si>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</si>
  <si>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</si>
  <si>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</si>
  <si>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</si>
  <si>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</si>
  <si>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</si>
  <si>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</si>
  <si>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</si>
  <si>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</si>
  <si>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</si>
  <si>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</si>
  <si>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</si>
  <si>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</si>
  <si>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</si>
  <si>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</si>
  <si>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</si>
  <si>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</si>
  <si>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</si>
  <si>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</si>
  <si>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</si>
  <si>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</si>
  <si>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</si>
  <si>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</si>
  <si>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</si>
  <si>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</si>
  <si>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</si>
  <si>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</si>
  <si>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</si>
  <si>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</si>
  <si>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</si>
  <si>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</si>
  <si>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</si>
  <si>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</si>
  <si>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</si>
  <si>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</si>
  <si>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</si>
  <si>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</si>
  <si>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</si>
  <si>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</si>
  <si>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</si>
  <si>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</si>
  <si>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</si>
  <si>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</si>
  <si>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</si>
  <si>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</si>
  <si>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</si>
  <si>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</si>
  <si>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</si>
  <si>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</si>
  <si>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</si>
  <si>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</si>
  <si>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</si>
  <si>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</si>
  <si>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</si>
  <si>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</si>
  <si>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</si>
  <si>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</si>
  <si>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</si>
  <si>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</si>
  <si>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</si>
  <si>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</si>
  <si>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</si>
  <si>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</si>
  <si>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</si>
  <si>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</si>
  <si>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</si>
  <si>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</si>
  <si>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</si>
  <si>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</si>
  <si>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</si>
  <si>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</si>
  <si>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</si>
  <si>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</si>
  <si>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</si>
  <si>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</si>
  <si>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</si>
  <si>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</si>
  <si>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</si>
  <si>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</si>
  <si>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</si>
  <si>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</si>
  <si>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</si>
  <si>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</si>
  <si>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</si>
  <si>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</si>
  <si>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</si>
  <si>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</si>
  <si>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</si>
  <si>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</si>
  <si>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</si>
  <si>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</si>
  <si>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</si>
  <si>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</si>
  <si>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</si>
  <si>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</si>
  <si>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</si>
  <si>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</si>
  <si>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</si>
  <si>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</si>
  <si>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</si>
  <si>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</si>
  <si>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</si>
  <si>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</si>
  <si>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</si>
  <si>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</si>
  <si>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</si>
  <si>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</si>
  <si>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</si>
  <si>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</si>
  <si>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</si>
  <si>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</si>
  <si>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</si>
  <si>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</si>
  <si>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</si>
  <si>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</si>
  <si>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</si>
  <si>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</si>
  <si>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</si>
  <si>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</si>
  <si>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</si>
  <si>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</si>
  <si>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</si>
  <si>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</si>
  <si>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</si>
  <si>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</si>
  <si>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</si>
  <si>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</si>
  <si>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</si>
  <si>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</si>
  <si>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</si>
  <si>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</si>
  <si>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</si>
  <si>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</si>
  <si>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</si>
  <si>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</si>
  <si>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</si>
  <si>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</si>
  <si>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</si>
  <si>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</si>
  <si>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</si>
  <si>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</si>
  <si>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</si>
  <si>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</si>
  <si>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</si>
  <si>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</si>
  <si>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</si>
  <si>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</si>
  <si>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</si>
  <si>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</si>
  <si>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</si>
  <si>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</si>
  <si>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</si>
  <si>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</si>
  <si>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</si>
  <si>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</si>
  <si>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</si>
  <si>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</si>
  <si>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</si>
  <si>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</si>
  <si>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</si>
  <si>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</si>
  <si>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</si>
  <si>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</si>
  <si>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</si>
  <si>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</si>
  <si>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</si>
  <si>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</si>
  <si>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</si>
  <si>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</si>
  <si>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</si>
  <si>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</si>
  <si>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</si>
  <si>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</si>
  <si>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</si>
  <si>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</si>
  <si>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</si>
  <si>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</si>
  <si>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</si>
  <si>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</si>
  <si>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</si>
  <si>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</si>
  <si>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</si>
  <si>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</si>
  <si>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</si>
  <si>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</si>
  <si>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</si>
  <si>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</si>
  <si>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</si>
  <si>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</si>
  <si>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</si>
  <si>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</si>
  <si>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</si>
  <si>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</si>
  <si>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</si>
  <si>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</si>
  <si>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</si>
  <si>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</si>
  <si>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</si>
  <si>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</si>
  <si>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</si>
  <si>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</si>
  <si>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</si>
  <si>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</si>
  <si>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</si>
  <si>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</si>
  <si>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</si>
  <si>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</si>
  <si>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</si>
  <si>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</si>
  <si>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</si>
  <si>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</si>
  <si>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</si>
  <si>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</si>
  <si>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</si>
  <si>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</si>
  <si>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</si>
  <si>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</si>
  <si>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</si>
  <si>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</si>
  <si>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</si>
  <si>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</si>
  <si>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</si>
  <si>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</si>
  <si>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</si>
  <si>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</si>
  <si>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</si>
  <si>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</si>
  <si>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</si>
  <si>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</si>
  <si>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</si>
  <si>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</si>
  <si>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</si>
  <si>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</si>
  <si>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</si>
  <si>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</si>
  <si>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</si>
  <si>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</si>
  <si>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</si>
  <si>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</si>
  <si>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</si>
  <si>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</si>
  <si>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</si>
  <si>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</si>
  <si>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</si>
  <si>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</si>
  <si>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</si>
  <si>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</si>
  <si>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</si>
  <si>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</si>
  <si>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</si>
  <si>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</si>
  <si>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</si>
  <si>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</si>
  <si>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</si>
  <si>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</si>
  <si>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</si>
  <si>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</si>
  <si>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</si>
  <si>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</si>
  <si>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</si>
  <si>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</si>
  <si>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</si>
  <si>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</si>
  <si>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</si>
  <si>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</si>
  <si>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</si>
  <si>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</si>
  <si>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</si>
  <si>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</si>
  <si>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</si>
  <si>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</si>
  <si>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</si>
  <si>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</si>
  <si>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</si>
  <si>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</si>
  <si>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</si>
  <si>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</si>
  <si>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</si>
  <si>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</si>
  <si>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</si>
  <si>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</si>
  <si>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</si>
  <si>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</si>
  <si>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</si>
  <si>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</si>
  <si>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</si>
  <si>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</si>
  <si>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</si>
  <si>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</si>
  <si>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</si>
  <si>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</si>
  <si>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</si>
  <si>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</si>
  <si>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</si>
  <si>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</si>
  <si>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</si>
  <si>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</si>
  <si>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</si>
  <si>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</si>
  <si>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</si>
  <si>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</si>
  <si>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</si>
  <si>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</si>
  <si>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</si>
  <si>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</si>
  <si>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</si>
  <si>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</si>
  <si>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</si>
  <si>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</si>
  <si>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</si>
  <si>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</si>
  <si>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</si>
  <si>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</si>
  <si>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</si>
  <si>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</si>
  <si>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</si>
  <si>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</si>
  <si>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</si>
  <si>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</si>
  <si>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</si>
  <si>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</si>
  <si>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</si>
  <si>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</si>
  <si>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</si>
  <si>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</si>
  <si>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</si>
  <si>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</si>
  <si>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</si>
  <si>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</si>
  <si>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</si>
  <si>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</si>
  <si>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</si>
  <si>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</si>
  <si>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</si>
  <si>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</si>
  <si>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</si>
  <si>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</si>
  <si>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</si>
  <si>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</si>
  <si>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</si>
  <si>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</si>
  <si>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</si>
  <si>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</si>
  <si>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</si>
  <si>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</si>
  <si>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</si>
  <si>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</si>
  <si>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</si>
  <si>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</si>
  <si>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</si>
  <si>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</si>
  <si>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</si>
  <si>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</si>
  <si>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</si>
  <si>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</si>
  <si>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</si>
  <si>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</si>
  <si>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</si>
  <si>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</si>
  <si>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</si>
  <si>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</si>
  <si>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</si>
  <si>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</si>
  <si>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</si>
  <si>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</si>
  <si>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</si>
  <si>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</si>
  <si>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</si>
  <si>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</si>
  <si>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</si>
  <si>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</si>
  <si>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</si>
  <si>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</si>
  <si>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</si>
  <si>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</si>
  <si>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</si>
  <si>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</si>
  <si>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</si>
  <si>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</si>
  <si>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</si>
  <si>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</si>
  <si>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</si>
  <si>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</si>
  <si>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</si>
  <si>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</si>
  <si>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</si>
  <si>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</si>
  <si>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</si>
  <si>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</si>
  <si>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</si>
  <si>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</si>
  <si>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</si>
  <si>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</si>
  <si>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</si>
  <si>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</si>
  <si>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</si>
  <si>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</si>
  <si>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</si>
  <si>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</si>
  <si>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</si>
  <si>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</si>
  <si>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</si>
  <si>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</si>
  <si>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</si>
  <si>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</si>
  <si>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</si>
  <si>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</si>
  <si>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</si>
  <si>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</si>
  <si>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</si>
  <si>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</si>
  <si>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</si>
  <si>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</si>
  <si>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</si>
  <si>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</si>
  <si>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</si>
  <si>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</si>
  <si>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</si>
  <si>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</si>
  <si>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</si>
  <si>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</si>
  <si>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</si>
  <si>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</si>
  <si>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</si>
  <si>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</si>
  <si>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</si>
  <si>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</si>
  <si>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</si>
  <si>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</si>
  <si>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</si>
  <si>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</si>
  <si>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</si>
  <si>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</si>
  <si>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</si>
  <si>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</si>
  <si>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</si>
  <si>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</si>
  <si>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</si>
  <si>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</si>
  <si>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</si>
  <si>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</si>
  <si>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</si>
  <si>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</si>
  <si>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</si>
  <si>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</si>
  <si>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</si>
  <si>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</si>
  <si>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</si>
  <si>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</si>
  <si>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</si>
  <si>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</si>
  <si>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</si>
  <si>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</si>
  <si>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</si>
  <si>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</si>
  <si>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</si>
  <si>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</si>
  <si>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</si>
  <si>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</si>
  <si>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</si>
  <si>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</si>
  <si>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</si>
  <si>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</si>
  <si>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</si>
  <si>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</si>
  <si>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</si>
  <si>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</si>
  <si>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</si>
  <si>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</si>
  <si>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</si>
  <si>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</si>
  <si>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</si>
  <si>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</si>
  <si>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</si>
  <si>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</si>
  <si>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</si>
  <si>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</si>
  <si>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</si>
  <si>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</si>
  <si>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</si>
  <si>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</si>
  <si>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</si>
  <si>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</si>
  <si>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</si>
  <si>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</si>
  <si>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</si>
  <si>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</si>
  <si>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</si>
  <si>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</si>
  <si>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</si>
  <si>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</si>
  <si>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</si>
  <si>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</si>
  <si>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</si>
  <si>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</si>
  <si>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</si>
  <si>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</si>
  <si>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</si>
  <si>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</si>
  <si>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</si>
  <si>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</si>
  <si>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</si>
  <si>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</si>
  <si>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</si>
  <si>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</si>
  <si>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</si>
  <si>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</si>
  <si>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</si>
  <si>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</si>
  <si>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</si>
  <si>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</si>
  <si>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</si>
  <si>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</si>
  <si>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</si>
  <si>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</si>
  <si>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</si>
  <si>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</si>
  <si>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</si>
  <si>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</si>
  <si>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</si>
  <si>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</si>
  <si>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</si>
  <si>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</si>
  <si>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</si>
  <si>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</si>
  <si>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</si>
  <si>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</si>
  <si>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</si>
  <si>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</si>
  <si>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</si>
  <si>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</si>
  <si>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</si>
  <si>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</si>
  <si>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</si>
  <si>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</si>
  <si>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</si>
  <si>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</si>
  <si>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</si>
  <si>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</si>
  <si>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</si>
  <si>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</si>
  <si>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</si>
  <si>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</si>
  <si>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</si>
  <si>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</si>
  <si>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</si>
  <si>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</si>
  <si>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</si>
  <si>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</si>
  <si>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</si>
  <si>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</si>
  <si>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</si>
  <si>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</si>
  <si>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</si>
  <si>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</si>
  <si>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</si>
  <si>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</si>
  <si>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</si>
  <si>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</si>
  <si>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</si>
  <si>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</si>
  <si>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</si>
  <si>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</si>
  <si>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</si>
  <si>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</si>
  <si>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</si>
  <si>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</si>
  <si>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</si>
  <si>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</si>
  <si>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</si>
  <si>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</si>
  <si>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</si>
  <si>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</si>
  <si>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</si>
  <si>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</si>
  <si>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</si>
  <si>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</si>
  <si>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</si>
  <si>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</si>
  <si>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</si>
  <si>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</si>
  <si>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</si>
  <si>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</si>
  <si>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</si>
  <si>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</si>
  <si>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</si>
  <si>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</si>
  <si>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</si>
  <si>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</si>
  <si>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</si>
  <si>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</si>
  <si>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</si>
  <si>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</si>
  <si>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</si>
  <si>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</si>
  <si>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</si>
  <si>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</si>
  <si>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</si>
  <si>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</si>
  <si>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</si>
  <si>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</si>
  <si>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</si>
  <si>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</si>
  <si>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</si>
  <si>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</si>
  <si>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</si>
  <si>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</si>
  <si>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</si>
  <si>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</si>
  <si>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</si>
  <si>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</si>
  <si>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</si>
  <si>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</si>
  <si>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</si>
  <si>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</si>
  <si>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</si>
  <si>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</si>
  <si>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</si>
  <si>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</si>
  <si>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</si>
  <si>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</si>
  <si>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</si>
  <si>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</si>
  <si>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</si>
  <si>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</si>
  <si>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</si>
  <si>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</si>
  <si>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</si>
  <si>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</si>
  <si>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</si>
  <si>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</si>
  <si>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</si>
  <si>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</si>
  <si>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</si>
  <si>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</si>
  <si>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</si>
  <si>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</si>
  <si>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</si>
  <si>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</si>
  <si>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</si>
  <si>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</si>
  <si>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</si>
  <si>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</si>
  <si>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</si>
  <si>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</si>
  <si>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</si>
  <si>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</si>
  <si>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</si>
  <si>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</si>
  <si>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</si>
  <si>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</si>
  <si>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</si>
  <si>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</si>
  <si>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</si>
  <si>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</si>
  <si>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</si>
  <si>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</si>
  <si>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</si>
  <si>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</si>
  <si>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</si>
  <si>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</si>
  <si>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</si>
  <si>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</si>
  <si>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</si>
  <si>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</si>
  <si>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</si>
  <si>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</si>
  <si>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</si>
  <si>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</si>
  <si>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</si>
  <si>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</si>
  <si>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</si>
  <si>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</si>
  <si>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</si>
  <si>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</si>
  <si>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</si>
  <si>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</si>
  <si>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</si>
  <si>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</si>
  <si>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</si>
  <si>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</si>
  <si>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</si>
  <si>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</si>
  <si>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</si>
  <si>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</si>
  <si>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</si>
  <si>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</si>
  <si>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</si>
  <si>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</si>
  <si>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</si>
  <si>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</si>
  <si>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</si>
  <si>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</si>
  <si>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</si>
  <si>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</si>
  <si>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</si>
  <si>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</si>
  <si>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</si>
  <si>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</si>
  <si>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</si>
  <si>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</si>
  <si>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</si>
  <si>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</si>
  <si>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</si>
  <si>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</si>
  <si>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</si>
  <si>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</si>
  <si>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</si>
  <si>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</si>
  <si>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</si>
  <si>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</si>
  <si>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</si>
  <si>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</si>
  <si>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</si>
  <si>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</si>
  <si>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</si>
  <si>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</si>
  <si>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</si>
  <si>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</si>
  <si>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</si>
  <si>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</si>
  <si>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</si>
  <si>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</si>
  <si>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</si>
  <si>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</si>
  <si>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</si>
  <si>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</si>
  <si>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</si>
  <si>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</si>
  <si>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</si>
  <si>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</si>
  <si>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</si>
  <si>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</si>
  <si>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</si>
  <si>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</si>
  <si>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</si>
  <si>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</si>
  <si>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</si>
  <si>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</si>
  <si>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</si>
  <si>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</si>
  <si>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</si>
  <si>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</si>
  <si>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</si>
  <si>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</si>
  <si>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</si>
  <si>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</si>
  <si>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</si>
  <si>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</si>
  <si>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</si>
  <si>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</si>
  <si>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</si>
  <si>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</si>
  <si>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</si>
  <si>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</si>
  <si>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</si>
  <si>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</si>
  <si>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</si>
  <si>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</si>
  <si>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</si>
  <si>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</si>
  <si>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</si>
  <si>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</si>
  <si>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</si>
  <si>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</si>
  <si>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</si>
  <si>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</si>
  <si>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</si>
  <si>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</si>
  <si>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</si>
  <si>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</si>
  <si>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</si>
  <si>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</si>
  <si>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</si>
  <si>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</si>
  <si>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</si>
  <si>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</si>
  <si>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</si>
  <si>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</si>
  <si>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</si>
  <si>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</si>
  <si>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</si>
  <si>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</si>
  <si>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</si>
  <si>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</si>
  <si>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</si>
  <si>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</si>
  <si>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</si>
  <si>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</si>
  <si>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</si>
  <si>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</si>
  <si>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</si>
  <si>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</si>
  <si>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</si>
  <si>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</si>
  <si>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</si>
  <si>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</si>
  <si>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</si>
  <si>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</si>
  <si>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</si>
  <si>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</si>
  <si>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</si>
  <si>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</si>
  <si>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</si>
  <si>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</si>
  <si>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</si>
  <si>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</si>
  <si>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</si>
  <si>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</si>
  <si>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</si>
  <si>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</si>
  <si>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</si>
  <si>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</si>
  <si>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</si>
  <si>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</si>
  <si>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</si>
  <si>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</si>
  <si>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</si>
  <si>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</si>
  <si>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</si>
  <si>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</si>
  <si>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</si>
  <si>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</si>
  <si>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</si>
  <si>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</si>
  <si>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</si>
  <si>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</si>
  <si>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</si>
  <si>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</si>
  <si>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</si>
  <si>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</si>
  <si>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</si>
  <si>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</si>
  <si>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</si>
  <si>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</si>
  <si>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</si>
  <si>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</si>
  <si>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</si>
  <si>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</si>
  <si>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</si>
  <si>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</si>
  <si>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</si>
  <si>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</si>
  <si>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</si>
  <si>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</si>
  <si>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</si>
  <si>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</si>
  <si>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</si>
  <si>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</si>
  <si>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</si>
  <si>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</si>
  <si>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</si>
  <si>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</si>
  <si>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</si>
  <si>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</si>
  <si>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</si>
  <si>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</si>
  <si>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</si>
  <si>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</si>
  <si>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</si>
  <si>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</si>
  <si>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</si>
  <si>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</si>
  <si>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</si>
  <si>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</si>
  <si>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</si>
  <si>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</si>
  <si>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</si>
  <si>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</si>
  <si>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</si>
  <si>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</si>
  <si>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</si>
  <si>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</si>
  <si>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</si>
  <si>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</si>
  <si>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</si>
  <si>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</si>
  <si>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</si>
  <si>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</si>
  <si>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</si>
  <si>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</si>
  <si>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</si>
  <si>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</si>
  <si>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</si>
  <si>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</si>
  <si>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</si>
  <si>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</si>
  <si>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</si>
  <si>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</si>
  <si>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</si>
  <si>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</si>
  <si>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</si>
  <si>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</si>
  <si>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</si>
  <si>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</si>
  <si>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</si>
  <si>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</si>
  <si>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</si>
  <si>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</si>
  <si>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</si>
  <si>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</si>
  <si>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</si>
  <si>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</si>
  <si>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</si>
  <si>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</si>
  <si>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</si>
  <si>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</si>
  <si>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</si>
  <si>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</si>
  <si>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</si>
  <si>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</si>
  <si>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</si>
  <si>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</si>
  <si>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</si>
  <si>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</si>
  <si>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</si>
  <si>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</si>
  <si>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</si>
  <si>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</si>
  <si>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</si>
  <si>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</si>
  <si>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</si>
  <si>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</si>
  <si>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</si>
  <si>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</si>
  <si>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</si>
  <si>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</si>
  <si>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</si>
  <si>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</si>
  <si>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</si>
  <si>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</si>
  <si>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</si>
  <si>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</si>
  <si>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</si>
  <si>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</si>
  <si>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</si>
  <si>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</si>
  <si>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</si>
  <si>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</si>
  <si>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</si>
  <si>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</si>
  <si>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</si>
  <si>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</si>
  <si>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</si>
  <si>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</si>
  <si>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</si>
  <si>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</si>
  <si>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</si>
  <si>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</si>
  <si>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</si>
  <si>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</si>
  <si>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</si>
  <si>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</si>
  <si>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</si>
  <si>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</si>
  <si>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</si>
  <si>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</si>
  <si>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</si>
  <si>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</si>
  <si>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</si>
  <si>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</si>
  <si>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</si>
  <si>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</si>
  <si>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</si>
  <si>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</si>
  <si>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</si>
  <si>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</si>
  <si>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</si>
  <si>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</si>
  <si>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</si>
  <si>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</si>
  <si>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</si>
  <si>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</si>
  <si>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</si>
  <si>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</si>
  <si>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</si>
  <si>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</si>
  <si>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</si>
  <si>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</si>
  <si>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</si>
  <si>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</si>
  <si>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</si>
  <si>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</si>
  <si>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</si>
  <si>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</si>
  <si>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</si>
  <si>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</si>
  <si>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</si>
  <si>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</si>
  <si>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</si>
  <si>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</si>
  <si>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</si>
  <si>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</si>
  <si>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</si>
  <si>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</si>
  <si>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</si>
  <si>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</si>
  <si>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</si>
  <si>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</si>
  <si>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</si>
  <si>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</si>
  <si>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</si>
  <si>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</si>
  <si>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</si>
  <si>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</si>
  <si>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</si>
  <si>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</si>
  <si>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</si>
  <si>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</si>
  <si>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</si>
  <si>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</si>
  <si>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</si>
  <si>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</si>
  <si>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</si>
  <si>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</si>
  <si>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</si>
  <si>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</si>
  <si>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</si>
  <si>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</si>
  <si>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</si>
  <si>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</si>
  <si>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</si>
  <si>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</si>
  <si>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</si>
  <si>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</si>
  <si>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</si>
  <si>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</si>
  <si>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</si>
  <si>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</si>
  <si>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</si>
  <si>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</si>
  <si>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</si>
  <si>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</si>
  <si>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</si>
  <si>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</si>
  <si>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</si>
  <si>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</si>
  <si>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</si>
  <si>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</si>
  <si>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</si>
  <si>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</si>
  <si>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</si>
  <si>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</si>
  <si>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</si>
  <si>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</si>
  <si>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</si>
  <si>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</si>
  <si>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</si>
  <si>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</si>
  <si>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</si>
  <si>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</si>
  <si>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</si>
  <si>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</si>
  <si>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</si>
  <si>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</si>
  <si>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</si>
  <si>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</si>
  <si>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</si>
  <si>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</si>
  <si>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</si>
  <si>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</si>
  <si>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</si>
  <si>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</si>
  <si>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</si>
  <si>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</si>
  <si>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</si>
  <si>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</si>
  <si>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</si>
  <si>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</si>
  <si>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</si>
  <si>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</si>
  <si>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</si>
  <si>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</si>
  <si>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</si>
  <si>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</si>
  <si>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</si>
  <si>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</si>
  <si>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</si>
  <si>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</si>
  <si>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</si>
  <si>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</si>
  <si>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</si>
  <si>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</si>
  <si>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</si>
  <si>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</si>
  <si>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</si>
  <si>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</si>
  <si>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</si>
  <si>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</si>
  <si>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</si>
  <si>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</si>
  <si>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</si>
  <si>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</si>
  <si>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</si>
  <si>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</si>
  <si>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</si>
  <si>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</si>
  <si>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</si>
  <si>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</si>
  <si>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</si>
  <si>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</si>
  <si>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</si>
  <si>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</si>
  <si>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</si>
  <si>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</si>
  <si>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</si>
  <si>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</si>
  <si>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</si>
  <si>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</si>
  <si>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</si>
  <si>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</si>
  <si>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</si>
  <si>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</si>
  <si>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</si>
  <si>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</si>
  <si>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</si>
  <si>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</si>
  <si>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</si>
  <si>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</si>
  <si>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</si>
  <si>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</si>
  <si>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</si>
  <si>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</si>
  <si>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</si>
  <si>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</si>
  <si>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</si>
  <si>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</si>
  <si>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</si>
  <si>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</si>
  <si>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</si>
  <si>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</si>
  <si>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</si>
  <si>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</si>
  <si>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</si>
  <si>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</si>
  <si>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</si>
  <si>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</si>
  <si>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</si>
  <si>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</si>
  <si>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</si>
  <si>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</si>
  <si>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</si>
  <si>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</si>
  <si>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</si>
  <si>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</si>
  <si>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</si>
  <si>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</si>
  <si>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</si>
  <si>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</si>
  <si>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</si>
  <si>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</si>
  <si>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</si>
  <si>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</si>
  <si>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</si>
  <si>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</si>
  <si>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</si>
  <si>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</si>
  <si>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</si>
  <si>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</si>
  <si>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</si>
  <si>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</si>
  <si>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</si>
  <si>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</si>
  <si>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</si>
  <si>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</si>
  <si>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</si>
  <si>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</si>
  <si>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</si>
  <si>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</si>
  <si>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</si>
  <si>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</si>
  <si>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</si>
  <si>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</si>
  <si>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</si>
  <si>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</si>
  <si>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</si>
  <si>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</si>
  <si>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</si>
  <si>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</si>
  <si>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</si>
  <si>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</si>
  <si>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</si>
  <si>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</si>
  <si>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</si>
  <si>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</si>
  <si>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</si>
  <si>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</si>
  <si>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</si>
  <si>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</si>
  <si>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</si>
  <si>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</si>
  <si>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</si>
  <si>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</si>
  <si>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</si>
  <si>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</si>
  <si>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</si>
  <si>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</si>
  <si>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</si>
  <si>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</si>
  <si>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</si>
  <si>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</si>
  <si>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</si>
  <si>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</si>
  <si>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</si>
  <si>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</si>
  <si>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</si>
  <si>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</si>
  <si>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</si>
  <si>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</si>
  <si>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</si>
  <si>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</si>
  <si>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</si>
  <si>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</si>
  <si>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</si>
  <si>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</si>
  <si>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</si>
  <si>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</si>
  <si>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</si>
  <si>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</si>
  <si>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</si>
  <si>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</si>
  <si>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</si>
  <si>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</si>
  <si>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</si>
  <si>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</si>
  <si>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</si>
  <si>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</si>
  <si>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</si>
  <si>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</si>
  <si>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</si>
  <si>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</si>
  <si>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</si>
  <si>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</si>
  <si>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</si>
  <si>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</si>
  <si>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</si>
  <si>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</si>
  <si>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</si>
  <si>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</si>
  <si>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</si>
  <si>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</si>
  <si>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</si>
  <si>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</si>
  <si>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</si>
  <si>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</si>
  <si>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</si>
  <si>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</si>
  <si>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</si>
  <si>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</si>
  <si>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</si>
  <si>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</si>
  <si>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</si>
  <si>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</si>
  <si>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</si>
  <si>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</si>
  <si>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</si>
  <si>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</si>
  <si>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</si>
  <si>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</si>
  <si>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</si>
  <si>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</si>
  <si>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</si>
  <si>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</si>
  <si>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</si>
  <si>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</si>
  <si>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</si>
  <si>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</si>
  <si>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</si>
  <si>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</si>
  <si>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</si>
  <si>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</si>
  <si>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</si>
  <si>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</si>
  <si>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</si>
  <si>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</si>
  <si>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</si>
  <si>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</si>
  <si>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</si>
  <si>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</si>
  <si>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</si>
  <si>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</si>
  <si>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</si>
  <si>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</si>
  <si>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</si>
  <si>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</si>
  <si>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</si>
  <si>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</si>
  <si>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</si>
  <si>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</si>
  <si>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</si>
  <si>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</si>
  <si>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</si>
  <si>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</si>
  <si>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</si>
  <si>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</si>
  <si>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</si>
  <si>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</si>
  <si>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</si>
  <si>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</si>
  <si>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</si>
  <si>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</si>
  <si>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</si>
  <si>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</si>
  <si>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</si>
  <si>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</si>
  <si>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</si>
  <si>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</si>
  <si>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</si>
  <si>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</si>
  <si>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</si>
  <si>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</si>
  <si>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</si>
  <si>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</si>
  <si>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</si>
  <si>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</si>
  <si>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</si>
  <si>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</si>
  <si>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</si>
  <si>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</si>
  <si>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</si>
  <si>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</si>
  <si>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</si>
  <si>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</si>
  <si>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</si>
  <si>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</si>
  <si>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</si>
  <si>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</si>
  <si>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</si>
  <si>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</si>
  <si>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</si>
  <si>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</si>
  <si>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</si>
  <si>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</si>
  <si>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</si>
  <si>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</si>
  <si>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</si>
  <si>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</si>
  <si>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</si>
  <si>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</si>
  <si>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</si>
  <si>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</si>
  <si>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</si>
  <si>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</si>
  <si>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</si>
  <si>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</si>
  <si>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</si>
  <si>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</si>
  <si>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</si>
  <si>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</si>
  <si>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</si>
  <si>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</si>
  <si>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</si>
  <si>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</si>
  <si>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</si>
  <si>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</si>
  <si>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</si>
  <si>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</si>
  <si>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</si>
  <si>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</si>
  <si>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</si>
  <si>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</si>
  <si>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</si>
  <si>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</si>
  <si>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</si>
  <si>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</si>
  <si>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</si>
  <si>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</si>
  <si>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</si>
  <si>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</si>
  <si>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</si>
  <si>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</si>
  <si>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</si>
  <si>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</si>
  <si>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</si>
  <si>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</si>
  <si>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</si>
  <si>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</si>
  <si>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</si>
  <si>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</si>
  <si>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</si>
  <si>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</si>
  <si>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</si>
  <si>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</si>
  <si>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</si>
  <si>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</si>
  <si>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</si>
  <si>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</si>
  <si>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</si>
  <si>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</si>
  <si>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</si>
  <si>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</si>
  <si>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</si>
  <si>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</si>
  <si>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</si>
  <si>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</si>
  <si>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</si>
  <si>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</si>
  <si>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</si>
  <si>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</si>
  <si>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</si>
  <si>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</si>
  <si>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</si>
  <si>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</si>
  <si>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</si>
  <si>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</si>
  <si>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</si>
  <si>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</si>
  <si>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</si>
  <si>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</si>
  <si>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</si>
  <si>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</si>
  <si>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</si>
  <si>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</si>
  <si>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</si>
  <si>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</si>
  <si>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</si>
  <si>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</si>
  <si>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</si>
  <si>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</si>
  <si>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</si>
  <si>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</si>
  <si>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</si>
  <si>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</si>
  <si>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</si>
  <si>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</si>
  <si>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</si>
  <si>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</si>
  <si>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</si>
  <si>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</si>
  <si>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</si>
  <si>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</si>
  <si>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</si>
  <si>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</si>
  <si>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</si>
  <si>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</si>
  <si>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</si>
  <si>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</si>
  <si>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</si>
  <si>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</si>
  <si>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</si>
  <si>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</si>
  <si>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</si>
  <si>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</si>
  <si>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</si>
  <si>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</si>
  <si>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</si>
  <si>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</si>
  <si>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</si>
  <si>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</si>
  <si>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</si>
  <si>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</si>
  <si>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</si>
  <si>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</si>
  <si>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</si>
  <si>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</si>
  <si>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</si>
  <si>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</si>
  <si>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</si>
  <si>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</si>
  <si>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</si>
  <si>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</si>
  <si>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</si>
  <si>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</si>
  <si>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</si>
  <si>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</si>
  <si>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</si>
  <si>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</si>
  <si>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</si>
  <si>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</si>
  <si>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</si>
  <si>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</si>
  <si>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</si>
  <si>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</si>
  <si>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</si>
  <si>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</si>
  <si>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</si>
  <si>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</si>
  <si>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</si>
  <si>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</si>
  <si>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</si>
  <si>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</si>
  <si>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</si>
  <si>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</si>
  <si>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</si>
  <si>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</si>
  <si>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</si>
  <si>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</si>
  <si>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</si>
  <si>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</si>
  <si>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</si>
  <si>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</si>
  <si>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</si>
  <si>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</si>
  <si>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</si>
  <si>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</si>
  <si>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</si>
  <si>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</si>
  <si>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</si>
  <si>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</si>
  <si>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</si>
  <si>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</si>
  <si>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</si>
  <si>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</si>
  <si>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</si>
  <si>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</si>
  <si>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</si>
  <si>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</si>
  <si>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</si>
  <si>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</si>
  <si>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</si>
  <si>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</si>
  <si>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</si>
  <si>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</si>
  <si>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</si>
  <si>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</si>
  <si>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</si>
  <si>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</si>
  <si>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</si>
  <si>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</si>
  <si>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</si>
  <si>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</si>
  <si>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</si>
  <si>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</si>
  <si>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</si>
  <si>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</si>
  <si>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</si>
  <si>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</si>
  <si>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</si>
  <si>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</si>
  <si>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</si>
  <si>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</si>
  <si>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</si>
  <si>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</si>
  <si>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</si>
  <si>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</si>
  <si>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</si>
  <si>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</si>
  <si>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</si>
  <si>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</si>
  <si>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</si>
  <si>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</si>
  <si>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</si>
  <si>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</si>
  <si>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</si>
  <si>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</si>
  <si>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</si>
  <si>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</si>
  <si>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</si>
  <si>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</si>
  <si>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</si>
  <si>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</si>
  <si>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</si>
  <si>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</si>
  <si>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</si>
  <si>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</si>
  <si>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</si>
  <si>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</si>
  <si>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</si>
  <si>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</si>
  <si>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</si>
  <si>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</si>
  <si>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</si>
  <si>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</si>
  <si>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</si>
  <si>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</si>
  <si>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</si>
  <si>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</si>
  <si>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</si>
  <si>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</si>
  <si>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</si>
  <si>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</si>
  <si>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</si>
  <si>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</si>
  <si>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</si>
  <si>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</si>
  <si>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</si>
  <si>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</si>
  <si>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</si>
  <si>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</si>
  <si>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</si>
  <si>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</si>
  <si>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</si>
  <si>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</si>
  <si>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</si>
  <si>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</si>
  <si>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</si>
  <si>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</si>
  <si>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</si>
  <si>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</si>
  <si>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</si>
  <si>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</si>
  <si>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</si>
  <si>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</si>
  <si>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</si>
  <si>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</si>
  <si>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</si>
  <si>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</si>
  <si>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</si>
  <si>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</si>
  <si>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</si>
  <si>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</si>
  <si>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</si>
  <si>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</si>
  <si>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</si>
  <si>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</si>
  <si>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</si>
  <si>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</si>
  <si>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</si>
  <si>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</si>
  <si>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</si>
  <si>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</si>
  <si>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</si>
  <si>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</si>
  <si>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</si>
  <si>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</si>
  <si>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</si>
  <si>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</si>
  <si>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</si>
  <si>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</si>
  <si>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</si>
  <si>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</si>
  <si>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</si>
  <si>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</si>
  <si>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</si>
  <si>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</si>
  <si>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</si>
  <si>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</si>
  <si>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</si>
  <si>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</si>
  <si>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</si>
  <si>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</si>
  <si>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</si>
  <si>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</si>
  <si>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</si>
  <si>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</si>
  <si>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</si>
  <si>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</si>
  <si>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</si>
  <si>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</si>
  <si>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</si>
  <si>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</si>
  <si>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</si>
  <si>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</si>
  <si>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</si>
  <si>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</si>
  <si>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</si>
  <si>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</si>
  <si>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</si>
  <si>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</si>
  <si>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</si>
  <si>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</si>
  <si>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</si>
  <si>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</si>
  <si>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</si>
  <si>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</si>
  <si>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</si>
  <si>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</si>
  <si>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</si>
  <si>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</si>
  <si>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</si>
  <si>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</si>
  <si>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</si>
  <si>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</si>
  <si>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</si>
  <si>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</si>
  <si>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</si>
  <si>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</si>
  <si>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</si>
  <si>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</si>
  <si>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</si>
  <si>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</si>
  <si>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</si>
  <si>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</si>
  <si>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</si>
  <si>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</si>
  <si>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</si>
  <si>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</si>
  <si>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</si>
  <si>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</si>
  <si>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</si>
  <si>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</si>
  <si>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</si>
  <si>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</si>
  <si>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</si>
  <si>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</si>
  <si>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</si>
  <si>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</si>
  <si>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</si>
  <si>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</si>
  <si>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</si>
  <si>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</si>
  <si>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</si>
  <si>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</si>
  <si>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</si>
  <si>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</si>
  <si>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</si>
  <si>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</si>
  <si>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</si>
  <si>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</si>
  <si>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</si>
  <si>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</si>
  <si>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</si>
  <si>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</si>
  <si>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</si>
  <si>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</si>
  <si>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</si>
  <si>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</si>
  <si>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</si>
  <si>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</si>
  <si>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</si>
  <si>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</si>
  <si>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</si>
  <si>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</si>
  <si>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</si>
  <si>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</si>
  <si>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</si>
  <si>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</si>
  <si>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</si>
  <si>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</si>
  <si>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</si>
  <si>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</si>
  <si>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</si>
  <si>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</si>
  <si>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</si>
  <si>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</si>
  <si>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</si>
  <si>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</si>
  <si>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</si>
  <si>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</si>
  <si>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</si>
  <si>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</si>
  <si>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</si>
  <si>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</si>
  <si>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</si>
  <si>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</si>
  <si>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</si>
  <si>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</si>
  <si>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</si>
  <si>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</si>
  <si>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</si>
  <si>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</si>
  <si>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</si>
  <si>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</si>
  <si>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</si>
  <si>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</si>
  <si>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</si>
  <si>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</si>
  <si>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</si>
  <si>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</si>
  <si>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</si>
  <si>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</si>
  <si>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</si>
  <si>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</si>
  <si>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</si>
  <si>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</si>
  <si>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</si>
  <si>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</si>
  <si>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</si>
  <si>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</si>
  <si>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</si>
  <si>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</si>
  <si>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</si>
  <si>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</si>
  <si>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</si>
  <si>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</si>
  <si>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</si>
  <si>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</si>
  <si>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</si>
  <si>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</si>
  <si>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</si>
  <si>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</si>
  <si>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</si>
  <si>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</si>
  <si>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</si>
  <si>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</si>
  <si>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</si>
  <si>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</si>
  <si>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</si>
  <si>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</si>
  <si>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</si>
  <si>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</si>
  <si>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</si>
  <si>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</si>
  <si>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</si>
  <si>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</si>
  <si>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</si>
  <si>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</si>
  <si>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</si>
  <si>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</si>
  <si>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</si>
  <si>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</si>
  <si>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</si>
  <si>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</si>
  <si>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</si>
  <si>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</si>
  <si>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</si>
  <si>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</si>
  <si>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</si>
  <si>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</si>
  <si>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</si>
  <si>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</si>
  <si>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</si>
  <si>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</si>
  <si>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</si>
  <si>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</si>
  <si>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</si>
  <si>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</si>
  <si>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</si>
  <si>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</si>
  <si>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</si>
  <si>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</si>
  <si>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</si>
  <si>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</si>
  <si>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</si>
  <si>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</si>
  <si>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</si>
  <si>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</si>
  <si>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</si>
  <si>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</si>
  <si>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</si>
  <si>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</si>
  <si>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</si>
  <si>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</si>
  <si>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</si>
  <si>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</si>
  <si>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</si>
  <si>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</si>
  <si>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</si>
  <si>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</si>
  <si>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</si>
  <si>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</si>
  <si>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</si>
  <si>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</si>
  <si>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</si>
  <si>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</si>
  <si>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</si>
  <si>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</si>
  <si>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</si>
  <si>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</si>
  <si>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</si>
  <si>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</si>
  <si>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</si>
  <si>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</si>
  <si>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</si>
  <si>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</si>
  <si>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</si>
  <si>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</si>
  <si>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</si>
  <si>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</si>
  <si>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</si>
  <si>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</si>
  <si>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</si>
  <si>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</si>
  <si>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</si>
  <si>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</si>
  <si>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</si>
  <si>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</si>
  <si>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</si>
  <si>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</si>
  <si>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</si>
  <si>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</si>
  <si>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</si>
  <si>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</si>
  <si>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</si>
  <si>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</si>
  <si>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</si>
  <si>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</si>
  <si>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</si>
  <si>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</si>
  <si>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</si>
  <si>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</si>
  <si>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</si>
  <si>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</si>
  <si>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</si>
  <si>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</si>
  <si>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</si>
  <si>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</si>
  <si>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</si>
  <si>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</si>
  <si>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</si>
  <si>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</si>
  <si>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</si>
  <si>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</si>
  <si>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</si>
  <si>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</si>
  <si>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</si>
  <si>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</si>
  <si>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</si>
  <si>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</si>
  <si>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</si>
  <si>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</si>
  <si>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</si>
  <si>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</si>
  <si>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</si>
  <si>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</si>
  <si>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</si>
  <si>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</si>
  <si>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</si>
  <si>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</si>
  <si>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</si>
  <si>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</si>
  <si>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</si>
  <si>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</si>
  <si>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</si>
  <si>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</si>
  <si>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</si>
  <si>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</si>
  <si>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</si>
  <si>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</si>
  <si>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</si>
  <si>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</si>
  <si>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</si>
  <si>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</si>
  <si>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</si>
  <si>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</si>
  <si>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</si>
  <si>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</si>
  <si>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</si>
  <si>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</si>
  <si>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</si>
  <si>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</si>
  <si>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</si>
  <si>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</si>
  <si>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</si>
  <si>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</si>
  <si>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</si>
  <si>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</si>
  <si>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</si>
  <si>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</si>
  <si>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</si>
  <si>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</si>
  <si>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</si>
  <si>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</si>
  <si>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</si>
  <si>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</si>
  <si>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</si>
  <si>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</si>
  <si>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</si>
  <si>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</si>
  <si>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</si>
  <si>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</si>
  <si>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</si>
  <si>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</si>
  <si>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</si>
  <si>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</si>
  <si>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</si>
  <si>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</si>
  <si>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</si>
  <si>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</si>
  <si>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</si>
  <si>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</si>
  <si>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</si>
  <si>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</si>
  <si>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</si>
  <si>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</si>
  <si>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</si>
  <si>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</si>
  <si>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</si>
  <si>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</si>
  <si>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</si>
  <si>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</si>
  <si>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</si>
  <si>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</si>
  <si>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</si>
  <si>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</si>
  <si>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</si>
  <si>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</si>
  <si>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</si>
  <si>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</si>
  <si>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</si>
  <si>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</si>
  <si>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</si>
  <si>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</si>
  <si>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</si>
  <si>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</si>
  <si>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</si>
  <si>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</si>
  <si>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</si>
  <si>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</si>
  <si>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</si>
  <si>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</si>
  <si>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</si>
  <si>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</si>
  <si>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</si>
  <si>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</si>
  <si>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</si>
  <si>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</si>
  <si>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</si>
  <si>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</si>
  <si>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</si>
  <si>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</si>
  <si>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</si>
  <si>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</si>
  <si>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</si>
  <si>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</si>
  <si>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</si>
  <si>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</si>
  <si>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</si>
  <si>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</si>
  <si>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</si>
  <si>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</si>
  <si>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</si>
  <si>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</si>
  <si>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</si>
  <si>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</si>
  <si>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</si>
  <si>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</si>
  <si>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</si>
  <si>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</si>
  <si>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</si>
  <si>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</si>
  <si>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</si>
  <si>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</si>
  <si>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</si>
  <si>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</si>
  <si>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</si>
  <si>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</si>
  <si>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</si>
  <si>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</si>
  <si>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</si>
  <si>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</si>
  <si>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</si>
  <si>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</si>
  <si>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</si>
  <si>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</si>
  <si>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</si>
  <si>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</si>
  <si>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</si>
  <si>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</si>
  <si>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</si>
  <si>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</si>
  <si>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</si>
  <si>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</si>
  <si>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</si>
  <si>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</si>
  <si>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</si>
  <si>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</si>
  <si>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</si>
  <si>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</si>
  <si>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</si>
  <si>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</si>
  <si>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</si>
  <si>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</si>
  <si>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</si>
  <si>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</si>
  <si>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</si>
  <si>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</si>
  <si>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</si>
  <si>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</si>
  <si>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</si>
  <si>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</si>
  <si>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</si>
  <si>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</si>
  <si>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</si>
  <si>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</si>
  <si>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</si>
  <si>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</si>
  <si>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</si>
  <si>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</si>
  <si>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</si>
  <si>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</si>
  <si>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</si>
  <si>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</si>
  <si>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</si>
  <si>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</si>
  <si>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</si>
  <si>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</si>
  <si>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</si>
  <si>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</si>
  <si>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</si>
  <si>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</si>
  <si>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</si>
  <si>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</si>
  <si>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</si>
  <si>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</si>
  <si>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</si>
  <si>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</si>
  <si>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</si>
  <si>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</si>
  <si>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</si>
  <si>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</si>
  <si>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</si>
  <si>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</si>
  <si>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</si>
  <si>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</si>
  <si>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</si>
  <si>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</si>
  <si>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</si>
  <si>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</si>
  <si>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</si>
  <si>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</si>
  <si>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</si>
  <si>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</si>
  <si>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</si>
  <si>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</si>
  <si>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</si>
  <si>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</si>
  <si>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</si>
  <si>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</si>
  <si>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</si>
  <si>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</si>
  <si>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</si>
  <si>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</si>
  <si>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</si>
  <si>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</si>
  <si>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</si>
  <si>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</si>
  <si>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</si>
  <si>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</si>
  <si>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</si>
  <si>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</si>
  <si>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</si>
  <si>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</si>
  <si>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</si>
  <si>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</si>
  <si>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</si>
  <si>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</si>
  <si>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</si>
  <si>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</si>
  <si>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</si>
  <si>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</si>
  <si>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</si>
  <si>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</si>
  <si>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</si>
  <si>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</si>
  <si>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</si>
  <si>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</si>
  <si>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</si>
  <si>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</si>
  <si>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</si>
  <si>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</si>
  <si>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</si>
  <si>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</si>
  <si>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</si>
  <si>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</si>
  <si>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</si>
  <si>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</si>
  <si>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</si>
  <si>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</si>
  <si>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</si>
  <si>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</si>
  <si>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</si>
  <si>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</si>
  <si>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</si>
  <si>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</si>
  <si>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</si>
  <si>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</si>
  <si>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</si>
  <si>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</si>
  <si>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</si>
  <si>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</si>
  <si>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</si>
  <si>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</si>
  <si>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</si>
  <si>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</si>
  <si>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</si>
  <si>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</si>
  <si>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</si>
  <si>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</si>
  <si>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</si>
  <si>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</si>
  <si>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</si>
  <si>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</si>
  <si>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</si>
  <si>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</si>
  <si>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</si>
  <si>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</si>
  <si>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</si>
  <si>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</si>
  <si>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</si>
  <si>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</si>
  <si>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</si>
  <si>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</si>
  <si>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</si>
  <si>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</si>
  <si>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</si>
  <si>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</si>
  <si>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</si>
  <si>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</si>
  <si>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</si>
  <si>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</si>
  <si>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</si>
  <si>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</si>
  <si>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</si>
  <si>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</si>
  <si>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</si>
  <si>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</si>
  <si>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</si>
  <si>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</si>
  <si>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</si>
  <si>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</si>
  <si>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</si>
  <si>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</si>
  <si>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</si>
  <si>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</si>
  <si>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</si>
  <si>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</si>
  <si>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</si>
  <si>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</si>
  <si>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</si>
  <si>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</si>
  <si>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</si>
  <si>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</si>
  <si>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</si>
  <si>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</si>
  <si>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</si>
  <si>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</si>
  <si>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</si>
  <si>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</si>
  <si>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</si>
  <si>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</si>
  <si>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</si>
  <si>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</si>
  <si>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</si>
  <si>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</si>
  <si>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</si>
  <si>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</si>
  <si>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</si>
  <si>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</si>
  <si>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</si>
  <si>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</si>
  <si>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</si>
  <si>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</si>
  <si>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</si>
  <si>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</si>
  <si>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</si>
  <si>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</si>
  <si>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</si>
  <si>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</si>
  <si>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</si>
  <si>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</si>
  <si>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</si>
  <si>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</si>
  <si>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</si>
  <si>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</si>
  <si>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</si>
  <si>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</si>
  <si>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</si>
  <si>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</si>
  <si>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</si>
  <si>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</si>
  <si>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</si>
  <si>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</si>
  <si>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</si>
  <si>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</si>
  <si>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</si>
  <si>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</si>
  <si>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</si>
  <si>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</si>
  <si>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</si>
  <si>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</si>
  <si>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</si>
  <si>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</si>
  <si>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</si>
  <si>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</si>
  <si>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</si>
  <si>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</si>
  <si>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</si>
  <si>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</si>
  <si>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</si>
  <si>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</si>
  <si>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</si>
  <si>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</si>
  <si>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</si>
  <si>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</si>
  <si>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</si>
  <si>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</si>
  <si>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</si>
  <si>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</si>
  <si>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</si>
  <si>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</si>
  <si>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</si>
  <si>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</si>
  <si>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</si>
  <si>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</si>
  <si>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</si>
  <si>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</si>
  <si>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</si>
  <si>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</si>
  <si>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</si>
  <si>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</si>
  <si>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</si>
  <si>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</si>
  <si>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</si>
  <si>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</si>
  <si>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</si>
  <si>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</si>
  <si>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</si>
  <si>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</si>
  <si>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</si>
  <si>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</si>
  <si>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</si>
  <si>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</si>
  <si>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</si>
  <si>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</si>
  <si>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</si>
  <si>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</si>
  <si>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</si>
  <si>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</si>
  <si>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</si>
  <si>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</si>
  <si>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</si>
  <si>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</si>
  <si>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</si>
  <si>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</si>
  <si>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</si>
  <si>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</si>
  <si>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</si>
  <si>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</si>
  <si>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</si>
  <si>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</si>
  <si>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</si>
  <si>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</si>
  <si>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</si>
  <si>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</si>
  <si>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</si>
  <si>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</si>
  <si>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</si>
  <si>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</si>
  <si>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</si>
  <si>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</si>
  <si>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</si>
  <si>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</si>
  <si>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</si>
  <si>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</si>
  <si>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</si>
  <si>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</si>
  <si>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</si>
  <si>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</si>
  <si>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</si>
  <si>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</si>
  <si>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</si>
  <si>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</si>
  <si>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</si>
  <si>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</si>
  <si>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</si>
  <si>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</si>
  <si>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</si>
  <si>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</si>
  <si>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</si>
  <si>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</si>
  <si>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</si>
  <si>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</si>
  <si>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</si>
  <si>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</si>
  <si>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</si>
  <si>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</si>
  <si>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</si>
  <si>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</si>
  <si>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</si>
  <si>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</si>
  <si>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</si>
  <si>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</si>
  <si>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</si>
  <si>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</si>
  <si>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</si>
  <si>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</si>
  <si>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</si>
  <si>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</si>
  <si>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</si>
  <si>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</si>
  <si>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</si>
  <si>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</si>
  <si>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</si>
  <si>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</si>
  <si>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</si>
  <si>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</si>
  <si>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</si>
  <si>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</si>
  <si>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</si>
  <si>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</si>
  <si>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</si>
  <si>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</si>
  <si>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</si>
  <si>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</si>
  <si>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</si>
  <si>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</si>
  <si>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</si>
  <si>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</si>
  <si>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</si>
  <si>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</si>
  <si>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</si>
  <si>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</si>
  <si>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</si>
  <si>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</si>
  <si>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</si>
  <si>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</si>
  <si>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</si>
  <si>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</si>
  <si>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</si>
  <si>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</si>
  <si>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</si>
  <si>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</si>
  <si>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</si>
  <si>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</si>
  <si>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</si>
  <si>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</si>
  <si>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</si>
  <si>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</si>
  <si>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</si>
  <si>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</si>
  <si>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</si>
  <si>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</si>
  <si>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</si>
  <si>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</si>
  <si>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</si>
  <si>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</si>
  <si>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</si>
  <si>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</si>
  <si>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</si>
  <si>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</si>
  <si>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</si>
  <si>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</si>
  <si>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</si>
  <si>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</si>
  <si>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</si>
  <si>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</si>
  <si>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</si>
  <si>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</si>
  <si>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</si>
  <si>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</si>
  <si>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</si>
  <si>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</si>
  <si>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</si>
  <si>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</si>
  <si>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</si>
  <si>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</si>
  <si>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</si>
  <si>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</si>
  <si>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</si>
  <si>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</si>
  <si>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</si>
  <si>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</si>
  <si>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</si>
  <si>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</si>
  <si>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</si>
  <si>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</si>
  <si>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</si>
  <si>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</si>
  <si>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</si>
  <si>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</si>
  <si>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</si>
  <si>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</si>
  <si>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</si>
  <si>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</si>
  <si>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</si>
  <si>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</si>
  <si>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</si>
  <si>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</si>
  <si>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</si>
  <si>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</si>
  <si>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</si>
  <si>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</si>
  <si>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</si>
  <si>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</si>
  <si>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</si>
  <si>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</si>
  <si>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</si>
  <si>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</si>
  <si>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</si>
  <si>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</si>
  <si>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</si>
  <si>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</si>
  <si>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</si>
  <si>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</si>
  <si>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</si>
  <si>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</si>
  <si>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</si>
  <si>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</si>
  <si>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</si>
  <si>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</si>
  <si>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</si>
  <si>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</si>
  <si>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</si>
  <si>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</si>
  <si>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</si>
  <si>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</si>
  <si>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</si>
  <si>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</si>
  <si>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</si>
  <si>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</si>
  <si>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</si>
  <si>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</si>
  <si>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</si>
  <si>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</si>
  <si>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</si>
  <si>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</si>
  <si>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</si>
  <si>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</si>
  <si>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</si>
  <si>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</si>
  <si>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</si>
  <si>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</si>
  <si>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</si>
  <si>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</si>
  <si>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</si>
  <si>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</si>
  <si>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</si>
  <si>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</si>
  <si>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</si>
  <si>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</si>
  <si>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</si>
  <si>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</si>
  <si>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</si>
  <si>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</si>
  <si>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</si>
  <si>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</si>
  <si>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</si>
  <si>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</si>
  <si>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</si>
  <si>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</si>
  <si>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</si>
  <si>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</si>
  <si>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</si>
  <si>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</si>
  <si>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</si>
  <si>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</si>
  <si>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</si>
  <si>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</si>
  <si>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</si>
  <si>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</si>
  <si>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</si>
  <si>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</si>
  <si>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</si>
  <si>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</si>
  <si>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</si>
  <si>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</si>
  <si>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</si>
  <si>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</si>
  <si>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</si>
  <si>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</si>
  <si>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</si>
  <si>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</si>
  <si>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</si>
  <si>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</si>
  <si>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</si>
  <si>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</si>
  <si>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</si>
  <si>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</si>
  <si>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</si>
  <si>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</si>
  <si>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</si>
  <si>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</si>
  <si>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</si>
  <si>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</si>
  <si>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</si>
  <si>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</si>
  <si>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</si>
  <si>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</si>
  <si>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</si>
  <si>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</si>
  <si>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</si>
  <si>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</si>
  <si>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</si>
  <si>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</si>
  <si>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</si>
  <si>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</si>
  <si>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</si>
  <si>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</si>
  <si>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</si>
  <si>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</si>
  <si>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</si>
  <si>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</si>
  <si>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</si>
  <si>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</si>
  <si>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</si>
  <si>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</si>
  <si>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</si>
  <si>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</si>
  <si>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</si>
  <si>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</si>
  <si>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</si>
  <si>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</si>
  <si>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</si>
  <si>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</si>
  <si>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</si>
  <si>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</si>
  <si>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</si>
  <si>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</si>
  <si>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</si>
  <si>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</si>
  <si>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</si>
  <si>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</si>
  <si>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</si>
  <si>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</si>
  <si>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</si>
  <si>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</si>
  <si>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</si>
  <si>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</si>
  <si>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</si>
  <si>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</si>
  <si>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</si>
  <si>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</si>
  <si>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</si>
  <si>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</si>
  <si>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</si>
  <si>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</si>
  <si>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</si>
  <si>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</si>
  <si>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</si>
  <si>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</si>
  <si>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</si>
  <si>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</si>
  <si>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</si>
  <si>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</si>
  <si>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</si>
  <si>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</si>
  <si>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</si>
  <si>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</si>
  <si>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</si>
  <si>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</si>
  <si>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</si>
  <si>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</si>
  <si>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</si>
  <si>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</si>
  <si>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</si>
  <si>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</si>
  <si>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</si>
  <si>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</si>
  <si>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</si>
  <si>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</si>
  <si>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</si>
  <si>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</si>
  <si>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</si>
  <si>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</si>
  <si>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</si>
  <si>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</si>
  <si>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</si>
  <si>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</si>
  <si>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</si>
  <si>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</si>
  <si>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</si>
  <si>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</si>
  <si>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</si>
  <si>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</si>
  <si>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</si>
  <si>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</si>
  <si>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</si>
  <si>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</si>
  <si>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</si>
  <si>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</si>
  <si>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</si>
  <si>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</si>
  <si>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</si>
  <si>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</si>
  <si>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</si>
  <si>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</si>
  <si>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</si>
  <si>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</si>
  <si>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</si>
  <si>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</si>
  <si>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</si>
  <si>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</si>
  <si>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</si>
  <si>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</si>
  <si>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</si>
  <si>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</si>
  <si>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</si>
  <si>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</si>
  <si>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</si>
  <si>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</si>
  <si>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</si>
  <si>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</si>
  <si>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</si>
  <si>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</si>
  <si>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</si>
  <si>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</si>
  <si>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</si>
  <si>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</si>
  <si>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</si>
  <si>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</si>
  <si>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</si>
  <si>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</si>
  <si>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</si>
  <si>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</si>
  <si>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</si>
  <si>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</si>
  <si>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</si>
  <si>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</si>
  <si>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</si>
  <si>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</si>
  <si>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</si>
  <si>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</si>
  <si>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</si>
  <si>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</si>
  <si>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</si>
  <si>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</si>
  <si>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</si>
  <si>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</si>
  <si>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</si>
  <si>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</si>
  <si>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</si>
  <si>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</si>
  <si>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</si>
  <si>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</si>
  <si>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</si>
  <si>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</si>
  <si>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</si>
  <si>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</si>
  <si>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</si>
  <si>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</si>
  <si>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</si>
  <si>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</si>
  <si>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</si>
  <si>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</si>
  <si>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</si>
  <si>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</si>
  <si>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</si>
  <si>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</si>
  <si>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</si>
  <si>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</si>
  <si>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</si>
  <si>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</si>
  <si>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</si>
  <si>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</si>
  <si>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</si>
  <si>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</si>
  <si>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</si>
  <si>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</si>
  <si>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</si>
  <si>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</si>
  <si>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</si>
  <si>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</si>
  <si>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</si>
  <si>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</si>
  <si>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</si>
  <si>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</si>
  <si>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</si>
  <si>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</si>
  <si>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</si>
  <si>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</si>
  <si>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</si>
  <si>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</si>
  <si>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</si>
  <si>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</si>
  <si>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</si>
  <si>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</si>
  <si>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</si>
  <si>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</si>
  <si>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</si>
  <si>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</si>
  <si>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</si>
  <si>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</si>
  <si>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</si>
  <si>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</si>
  <si>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</si>
  <si>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</si>
  <si>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</si>
  <si>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</si>
  <si>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</si>
  <si>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</si>
  <si>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</si>
  <si>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</si>
  <si>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</si>
  <si>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</si>
  <si>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</si>
  <si>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</si>
  <si>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</si>
  <si>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</si>
  <si>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</si>
  <si>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</si>
  <si>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</si>
  <si>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</si>
  <si>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</si>
  <si>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</si>
  <si>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</si>
  <si>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</si>
  <si>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</si>
  <si>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</si>
  <si>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</si>
  <si>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</si>
  <si>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</si>
  <si>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</si>
  <si>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</si>
  <si>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</si>
  <si>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</si>
  <si>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</si>
  <si>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</si>
  <si>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</si>
  <si>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</si>
  <si>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</si>
  <si>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</si>
  <si>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</si>
  <si>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</si>
  <si>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</si>
  <si>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</si>
  <si>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</si>
  <si>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</si>
  <si>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</si>
  <si>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</si>
  <si>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</si>
  <si>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</si>
  <si>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</si>
  <si>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</si>
  <si>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</si>
  <si>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</si>
  <si>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</si>
  <si>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</si>
  <si>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</si>
  <si>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</si>
  <si>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</si>
  <si>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</si>
  <si>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</si>
  <si>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</si>
  <si>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</si>
  <si>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</si>
  <si>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</si>
  <si>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</si>
  <si>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</si>
  <si>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</si>
  <si>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</si>
  <si>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</si>
  <si>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</si>
  <si>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</si>
  <si>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</si>
  <si>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</si>
  <si>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</si>
  <si>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</si>
  <si>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</si>
  <si>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</si>
  <si>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</si>
  <si>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</si>
  <si>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</si>
  <si>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</si>
  <si>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</si>
  <si>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</si>
  <si>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</si>
  <si>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</si>
  <si>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</si>
  <si>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</si>
  <si>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</si>
  <si>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</si>
  <si>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</si>
  <si>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</si>
  <si>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</si>
  <si>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</si>
  <si>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</si>
  <si>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</si>
  <si>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</si>
  <si>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</si>
  <si>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</si>
  <si>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</si>
  <si>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</si>
  <si>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</si>
  <si>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</si>
  <si>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</si>
  <si>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</si>
  <si>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</si>
  <si>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</si>
  <si>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</si>
  <si>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</si>
  <si>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</si>
  <si>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</si>
  <si>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</si>
  <si>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</si>
  <si>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</si>
  <si>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</si>
  <si>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</si>
  <si>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</si>
  <si>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</si>
  <si>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</si>
  <si>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</si>
  <si>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</si>
  <si>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</si>
  <si>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</si>
  <si>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</si>
  <si>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</si>
  <si>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</si>
  <si>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</si>
  <si>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</si>
  <si>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</si>
  <si>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</si>
  <si>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</si>
  <si>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</si>
  <si>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</si>
  <si>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</si>
  <si>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</si>
  <si>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</si>
  <si>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</si>
  <si>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</si>
  <si>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</si>
  <si>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</si>
  <si>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</si>
  <si>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</si>
  <si>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</si>
  <si>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</si>
  <si>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</si>
  <si>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</si>
  <si>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</si>
  <si>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</si>
  <si>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</si>
  <si>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</si>
  <si>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</si>
  <si>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</si>
  <si>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</si>
  <si>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</si>
  <si>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</si>
  <si>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</si>
  <si>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</si>
  <si>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</si>
  <si>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</si>
  <si>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</si>
  <si>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</si>
  <si>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</si>
  <si>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</si>
  <si>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</si>
  <si>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</si>
  <si>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</si>
  <si>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</si>
  <si>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</si>
  <si>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</si>
  <si>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</si>
  <si>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</si>
  <si>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</si>
  <si>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</si>
  <si>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</si>
  <si>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</si>
  <si>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</si>
  <si>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</si>
  <si>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</si>
  <si>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</si>
  <si>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</si>
  <si>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</si>
  <si>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</si>
  <si>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</si>
  <si>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</si>
  <si>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</si>
  <si>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</si>
  <si>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</si>
  <si>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</si>
  <si>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</si>
  <si>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</si>
  <si>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</si>
  <si>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</si>
  <si>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</si>
  <si>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</si>
  <si>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</si>
  <si>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</si>
  <si>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</si>
  <si>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</si>
  <si>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</si>
  <si>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</si>
  <si>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</si>
  <si>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</si>
  <si>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</si>
  <si>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</si>
  <si>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</si>
  <si>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</si>
  <si>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</si>
  <si>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</si>
  <si>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</si>
  <si>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</si>
  <si>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</si>
  <si>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</si>
  <si>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</si>
  <si>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</si>
  <si>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</si>
  <si>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</si>
  <si>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</si>
  <si>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</si>
  <si>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</si>
  <si>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</si>
  <si>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</si>
  <si>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</si>
  <si>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</si>
  <si>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</si>
  <si>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</si>
  <si>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</si>
  <si>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</si>
  <si>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</si>
  <si>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</si>
  <si>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</si>
  <si>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</si>
  <si>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</si>
  <si>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</si>
  <si>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</si>
  <si>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</si>
  <si>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</si>
  <si>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</si>
  <si>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</si>
  <si>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</si>
  <si>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</si>
  <si>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</si>
  <si>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</si>
  <si>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</si>
  <si>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</si>
  <si>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</si>
  <si>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</si>
  <si>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</si>
  <si>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</si>
  <si>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</si>
  <si>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</si>
  <si>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</si>
  <si>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</si>
  <si>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</si>
  <si>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</si>
  <si>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</si>
  <si>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</si>
  <si>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</si>
  <si>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</si>
  <si>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</si>
  <si>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</si>
  <si>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</si>
  <si>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</si>
  <si>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</si>
  <si>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</si>
  <si>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</si>
  <si>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</si>
  <si>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</si>
  <si>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</si>
  <si>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</si>
  <si>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</si>
  <si>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</si>
  <si>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</si>
  <si>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</si>
  <si>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</si>
  <si>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</si>
  <si>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</si>
  <si>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</si>
  <si>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</si>
  <si>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</si>
  <si>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</si>
  <si>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</si>
  <si>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</si>
  <si>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</si>
  <si>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</si>
  <si>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</si>
  <si>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</si>
  <si>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</si>
  <si>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</si>
  <si>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</si>
  <si>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</si>
  <si>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</si>
  <si>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</si>
  <si>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</si>
  <si>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</si>
  <si>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</si>
  <si>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</si>
  <si>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</si>
  <si>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</si>
  <si>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</si>
  <si>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</si>
  <si>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</si>
  <si>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</si>
  <si>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</si>
  <si>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</si>
  <si>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</si>
  <si>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</si>
  <si>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</si>
  <si>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</si>
  <si>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</si>
  <si>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</si>
  <si>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</si>
  <si>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</si>
  <si>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</si>
  <si>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</si>
  <si>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</si>
  <si>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</si>
  <si>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</si>
  <si>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</si>
  <si>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</si>
  <si>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</si>
  <si>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</si>
  <si>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</si>
  <si>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</si>
  <si>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</si>
  <si>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</si>
  <si>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</si>
  <si>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</si>
  <si>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</si>
  <si>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</si>
  <si>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</si>
  <si>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</si>
  <si>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</si>
  <si>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</si>
  <si>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</si>
  <si>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</si>
  <si>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</si>
  <si>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</si>
  <si>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</si>
  <si>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</si>
  <si>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</si>
  <si>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</si>
  <si>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</si>
  <si>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</si>
  <si>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</si>
  <si>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</si>
  <si>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</si>
  <si>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</si>
  <si>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</si>
  <si>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</si>
  <si>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</si>
  <si>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</si>
  <si>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</si>
  <si>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</si>
  <si>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</si>
  <si>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</si>
  <si>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</si>
  <si>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</si>
  <si>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</si>
  <si>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</si>
  <si>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</si>
  <si>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</si>
  <si>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</si>
  <si>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</si>
  <si>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</si>
  <si>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</si>
  <si>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</si>
  <si>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</si>
  <si>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</si>
  <si>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</si>
  <si>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</si>
  <si>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</si>
  <si>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</si>
  <si>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</si>
  <si>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</si>
  <si>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</si>
  <si>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</si>
  <si>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</si>
  <si>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</si>
  <si>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</si>
  <si>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</si>
  <si>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</si>
  <si>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</si>
  <si>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</si>
  <si>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</si>
  <si>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</si>
  <si>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</si>
  <si>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</si>
  <si>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</si>
  <si>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</si>
  <si>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</si>
  <si>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</si>
  <si>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</si>
  <si>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</si>
  <si>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</si>
  <si>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</si>
  <si>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</si>
  <si>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</si>
  <si>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</si>
  <si>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</si>
  <si>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</si>
  <si>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</si>
  <si>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</si>
  <si>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</si>
  <si>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</si>
  <si>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</si>
  <si>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</si>
  <si>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</si>
  <si>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</si>
  <si>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</si>
  <si>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</si>
  <si>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</si>
  <si>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</si>
  <si>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</si>
  <si>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</si>
  <si>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</si>
  <si>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</si>
  <si>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</si>
  <si>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</si>
  <si>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</si>
  <si>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</si>
  <si>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</si>
  <si>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</si>
  <si>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</si>
  <si>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</si>
  <si>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</si>
  <si>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</si>
  <si>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</si>
  <si>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</si>
  <si>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</si>
  <si>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</si>
  <si>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</si>
  <si>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</si>
  <si>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</si>
  <si>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</si>
  <si>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</si>
  <si>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</si>
  <si>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</si>
  <si>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</si>
  <si>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</si>
  <si>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</si>
  <si>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</si>
  <si>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</si>
  <si>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</si>
  <si>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</si>
  <si>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</si>
  <si>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</si>
  <si>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</si>
  <si>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</si>
  <si>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</si>
  <si>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</si>
  <si>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</si>
  <si>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</si>
  <si>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</si>
  <si>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</si>
  <si>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</si>
  <si>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</si>
  <si>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</si>
  <si>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</si>
  <si>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</si>
  <si>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</si>
  <si>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</si>
  <si>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</si>
  <si>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</si>
  <si>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</si>
  <si>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</si>
  <si>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</si>
  <si>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</si>
  <si>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</si>
  <si>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</si>
  <si>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</si>
  <si>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</si>
  <si>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</si>
  <si>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</si>
  <si>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</si>
  <si>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</si>
  <si>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</si>
  <si>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</si>
  <si>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</si>
  <si>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</si>
  <si>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</si>
  <si>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</si>
  <si>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</si>
  <si>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</si>
  <si>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</si>
  <si>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</si>
  <si>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</si>
  <si>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</si>
  <si>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</si>
  <si>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</si>
  <si>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</si>
  <si>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</si>
  <si>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</si>
  <si>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</si>
  <si>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</si>
  <si>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</si>
  <si>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</si>
  <si>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</si>
  <si>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</si>
  <si>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</si>
  <si>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</si>
  <si>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</si>
  <si>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</si>
  <si>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</si>
  <si>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</si>
  <si>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</si>
  <si>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</si>
  <si>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</si>
  <si>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</si>
  <si>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</si>
  <si>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</si>
  <si>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</si>
  <si>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</si>
  <si>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</si>
  <si>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</si>
  <si>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</si>
  <si>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</si>
  <si>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</si>
  <si>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</si>
  <si>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</si>
  <si>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</si>
  <si>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</si>
  <si>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</si>
  <si>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</si>
  <si>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</si>
  <si>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</si>
  <si>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</si>
  <si>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</si>
  <si>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</si>
  <si>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</si>
  <si>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</si>
  <si>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</si>
  <si>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</si>
  <si>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</si>
  <si>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</si>
  <si>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</si>
  <si>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</si>
  <si>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</si>
  <si>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</si>
  <si>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</si>
  <si>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</si>
  <si>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</si>
  <si>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</si>
  <si>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</si>
  <si>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</si>
  <si>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</si>
  <si>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</si>
  <si>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</si>
  <si>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</si>
  <si>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</si>
  <si>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</si>
  <si>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</si>
  <si>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</si>
  <si>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</si>
  <si>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</si>
  <si>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</si>
  <si>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</si>
  <si>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</si>
  <si>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</si>
  <si>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</si>
  <si>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</si>
  <si>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</si>
  <si>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</si>
  <si>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</si>
  <si>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</si>
  <si>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</si>
  <si>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</si>
  <si>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</si>
  <si>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</si>
  <si>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</si>
  <si>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</si>
  <si>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</si>
  <si>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</si>
  <si>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</si>
  <si>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</si>
  <si>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</si>
  <si>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</si>
  <si>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</si>
  <si>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</si>
  <si>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</si>
  <si>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</si>
  <si>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</si>
  <si>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</si>
  <si>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</si>
  <si>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</si>
  <si>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</si>
  <si>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</si>
  <si>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</si>
  <si>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</si>
  <si>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</si>
  <si>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</si>
  <si>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</si>
  <si>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</si>
  <si>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</si>
  <si>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</si>
  <si>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</si>
  <si>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</si>
  <si>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</si>
  <si>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</si>
  <si>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</si>
  <si>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</si>
  <si>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</si>
  <si>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</si>
  <si>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</si>
  <si>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</si>
  <si>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</si>
  <si>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</si>
  <si>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</si>
  <si>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</si>
  <si>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</si>
  <si>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</si>
  <si>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</si>
  <si>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</si>
  <si>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</si>
  <si>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</si>
  <si>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</si>
  <si>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</si>
  <si>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</si>
  <si>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</si>
  <si>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</si>
  <si>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</si>
  <si>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</si>
  <si>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</si>
  <si>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</si>
  <si>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</si>
  <si>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</si>
  <si>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</si>
  <si>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</si>
  <si>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</si>
  <si>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</si>
  <si>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</si>
  <si>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</si>
  <si>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</si>
  <si>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</si>
  <si>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</si>
  <si>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</si>
  <si>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</si>
  <si>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</si>
  <si>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</si>
  <si>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</si>
  <si>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</si>
  <si>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</si>
  <si>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</si>
  <si>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</si>
  <si>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</si>
  <si>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</si>
  <si>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</si>
  <si>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</si>
  <si>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</si>
  <si>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</si>
  <si>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</si>
  <si>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</si>
  <si>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</si>
  <si>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</si>
  <si>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</si>
  <si>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</si>
  <si>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</si>
  <si>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</si>
  <si>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</si>
  <si>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</si>
  <si>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</si>
  <si>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</si>
  <si>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</si>
  <si>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</si>
  <si>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</si>
  <si>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</si>
  <si>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</si>
  <si>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</si>
  <si>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</si>
  <si>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</si>
  <si>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</si>
  <si>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</si>
  <si>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</si>
  <si>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</si>
  <si>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</si>
  <si>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</si>
  <si>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</si>
  <si>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</si>
  <si>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</si>
  <si>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</si>
  <si>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</si>
  <si>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</si>
  <si>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</si>
  <si>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</si>
  <si>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</si>
  <si>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</si>
  <si>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</si>
  <si>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</si>
  <si>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</si>
  <si>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</si>
  <si>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</si>
  <si>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</si>
  <si>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</si>
  <si>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</si>
  <si>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</si>
  <si>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</si>
  <si>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</si>
  <si>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</si>
  <si>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</si>
  <si>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</si>
  <si>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</si>
  <si>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</si>
  <si>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</si>
  <si>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</si>
  <si>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</si>
  <si>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</si>
  <si>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</si>
  <si>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</si>
  <si>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</si>
  <si>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</si>
  <si>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</si>
  <si>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</si>
  <si>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</si>
  <si>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</si>
  <si>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</si>
  <si>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</si>
  <si>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</si>
  <si>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</si>
  <si>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</si>
  <si>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</si>
  <si>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</si>
  <si>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</si>
  <si>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</si>
  <si>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</si>
  <si>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</si>
  <si>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</si>
  <si>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</si>
  <si>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</si>
  <si>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</si>
  <si>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</si>
  <si>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</si>
  <si>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</si>
  <si>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</si>
  <si>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</si>
  <si>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</si>
  <si>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</si>
  <si>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</si>
  <si>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</si>
  <si>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</si>
  <si>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</si>
  <si>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</si>
  <si>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</si>
  <si>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</si>
  <si>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</si>
  <si>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</si>
  <si>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</si>
  <si>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</si>
  <si>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</si>
  <si>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</si>
  <si>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</si>
  <si>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</si>
  <si>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</si>
  <si>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</si>
  <si>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</si>
  <si>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</si>
  <si>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</si>
  <si>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</si>
  <si>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</si>
  <si>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</si>
  <si>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</si>
  <si>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</si>
  <si>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</si>
  <si>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</si>
  <si>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</si>
  <si>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</si>
  <si>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</si>
  <si>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</si>
  <si>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</si>
  <si>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</si>
  <si>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</si>
  <si>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</si>
  <si>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</si>
  <si>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</si>
  <si>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</si>
  <si>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</si>
  <si>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</si>
  <si>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</si>
  <si>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</si>
  <si>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</si>
  <si>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</si>
  <si>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</si>
  <si>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</si>
  <si>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</si>
  <si>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</si>
  <si>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</si>
  <si>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</si>
  <si>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</si>
  <si>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</si>
  <si>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</si>
  <si>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</si>
  <si>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</si>
  <si>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</si>
  <si>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</si>
  <si>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</si>
  <si>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</si>
  <si>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</si>
  <si>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</si>
  <si>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</si>
  <si>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</si>
  <si>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</si>
  <si>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</si>
  <si>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</si>
  <si>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</si>
  <si>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</si>
  <si>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</si>
  <si>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</si>
  <si>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</si>
  <si>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</si>
  <si>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</si>
  <si>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</si>
  <si>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</si>
  <si>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</si>
  <si>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</si>
  <si>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</si>
  <si>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</si>
  <si>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</si>
  <si>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</si>
  <si>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</si>
  <si>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</si>
  <si>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</si>
  <si>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</si>
  <si>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</si>
  <si>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</si>
  <si>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</si>
  <si>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</si>
  <si>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</si>
  <si>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</si>
  <si>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</si>
  <si>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</si>
  <si>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</si>
  <si>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</si>
  <si>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</si>
  <si>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</si>
  <si>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</si>
  <si>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</si>
  <si>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</si>
  <si>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</si>
  <si>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</si>
  <si>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</si>
  <si>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</si>
  <si>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</si>
  <si>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</si>
  <si>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</si>
  <si>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</si>
  <si>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</si>
  <si>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</si>
  <si>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</si>
  <si>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</si>
  <si>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</si>
  <si>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</si>
  <si>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</si>
  <si>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</si>
  <si>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</si>
  <si>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</si>
  <si>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</si>
  <si>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</si>
  <si>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</si>
  <si>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</si>
  <si>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</si>
  <si>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</si>
  <si>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</si>
  <si>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</si>
  <si>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</si>
  <si>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</si>
  <si>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</si>
  <si>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</si>
  <si>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</si>
  <si>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</si>
  <si>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</si>
  <si>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</si>
  <si>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</si>
  <si>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</si>
  <si>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</si>
  <si>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</si>
  <si>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</si>
  <si>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</si>
  <si>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</si>
  <si>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</si>
  <si>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</si>
  <si>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</si>
  <si>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</si>
  <si>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</si>
  <si>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</si>
  <si>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</si>
  <si>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</si>
  <si>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</si>
  <si>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</si>
  <si>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</si>
  <si>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</si>
  <si>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</si>
  <si>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</si>
  <si>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</si>
  <si>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</si>
  <si>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</si>
  <si>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</si>
  <si>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</si>
  <si>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</si>
  <si>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</si>
  <si>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</si>
  <si>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</si>
  <si>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</si>
  <si>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</si>
  <si>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</si>
  <si>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</si>
  <si>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</si>
  <si>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</si>
  <si>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</si>
  <si>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</si>
  <si>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</si>
  <si>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</si>
  <si>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</si>
  <si>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</si>
  <si>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</si>
  <si>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</si>
  <si>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</si>
  <si>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</si>
  <si>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</si>
  <si>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</si>
  <si>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</si>
  <si>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</si>
  <si>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</si>
  <si>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</si>
  <si>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</si>
  <si>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</si>
  <si>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</si>
  <si>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</si>
  <si>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</si>
  <si>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</si>
  <si>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</si>
  <si>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</si>
  <si>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</si>
  <si>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</si>
  <si>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</si>
  <si>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</si>
  <si>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</si>
  <si>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</si>
  <si>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</si>
  <si>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</si>
  <si>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</si>
  <si>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</si>
  <si>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</si>
  <si>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</si>
  <si>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</si>
  <si>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</si>
  <si>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</si>
  <si>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</si>
  <si>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</si>
  <si>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</si>
  <si>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</si>
  <si>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</si>
  <si>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</si>
  <si>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</si>
  <si>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</si>
  <si>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</si>
  <si>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</si>
  <si>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</si>
  <si>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</si>
  <si>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</si>
  <si>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</si>
  <si>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</si>
  <si>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</si>
  <si>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</si>
  <si>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</si>
  <si>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</si>
  <si>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</si>
  <si>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</si>
  <si>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</si>
  <si>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</si>
  <si>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</si>
  <si>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</si>
  <si>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</si>
  <si>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</si>
  <si>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</si>
  <si>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</si>
  <si>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</si>
  <si>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</si>
  <si>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</si>
  <si>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</si>
  <si>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</si>
  <si>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</si>
  <si>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</si>
  <si>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</si>
  <si>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</si>
  <si>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</si>
  <si>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</si>
  <si>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</si>
  <si>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</si>
  <si>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</si>
  <si>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</si>
  <si>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</si>
  <si>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</si>
  <si>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</si>
  <si>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</si>
  <si>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</si>
  <si>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</si>
  <si>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</si>
  <si>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</si>
  <si>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</si>
  <si>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</si>
  <si>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</si>
  <si>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</si>
  <si>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</si>
  <si>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</si>
  <si>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</si>
  <si>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</si>
  <si>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</si>
  <si>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</si>
  <si>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</si>
  <si>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</si>
  <si>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</si>
  <si>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</si>
  <si>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</si>
  <si>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</si>
  <si>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</si>
  <si>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</si>
  <si>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</si>
  <si>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</si>
  <si>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</si>
  <si>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</si>
  <si>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</si>
  <si>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</si>
  <si>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</si>
  <si>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</si>
  <si>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</si>
  <si>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</si>
  <si>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</si>
  <si>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</si>
  <si>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</si>
  <si>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</si>
  <si>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</si>
  <si>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</si>
  <si>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</si>
  <si>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</si>
  <si>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</si>
  <si>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</si>
  <si>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</si>
  <si>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</si>
  <si>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</si>
  <si>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</si>
  <si>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</si>
  <si>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</si>
  <si>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</si>
  <si>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</si>
  <si>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</si>
  <si>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</si>
  <si>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</si>
  <si>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</si>
  <si>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</si>
  <si>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</si>
  <si>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</si>
  <si>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</si>
  <si>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</si>
  <si>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</si>
  <si>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</si>
  <si>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</si>
  <si>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</si>
  <si>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</si>
  <si>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</si>
  <si>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</si>
  <si>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</si>
  <si>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</si>
  <si>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</si>
  <si>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</si>
  <si>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</si>
  <si>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</si>
  <si>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</si>
  <si>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</si>
  <si>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</si>
  <si>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</si>
  <si>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</si>
  <si>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</si>
  <si>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</si>
  <si>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</si>
  <si>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</si>
  <si>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</si>
  <si>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</si>
  <si>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</si>
  <si>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</si>
  <si>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</si>
  <si>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</si>
  <si>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</si>
  <si>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</si>
  <si>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</si>
  <si>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</si>
  <si>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</si>
  <si>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</si>
  <si>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</si>
  <si>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</si>
  <si>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</si>
  <si>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</si>
  <si>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</si>
  <si>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</si>
  <si>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</si>
  <si>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</si>
  <si>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</si>
  <si>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</si>
  <si>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</si>
  <si>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</si>
  <si>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</si>
  <si>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</si>
  <si>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</si>
  <si>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</si>
  <si>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</si>
  <si>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</si>
  <si>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</si>
  <si>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</si>
  <si>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</si>
  <si>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</si>
  <si>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</si>
  <si>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</si>
  <si>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</si>
  <si>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</si>
  <si>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</si>
  <si>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</si>
  <si>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</si>
  <si>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</si>
  <si>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</si>
  <si>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</si>
  <si>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</si>
  <si>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</si>
  <si>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</si>
  <si>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</si>
  <si>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</si>
  <si>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</si>
  <si>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</si>
  <si>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</si>
  <si>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</si>
  <si>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</si>
  <si>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</si>
  <si>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</si>
  <si>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</si>
  <si>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</si>
  <si>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</si>
  <si>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</si>
  <si>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</si>
  <si>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</si>
  <si>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</si>
  <si>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</si>
  <si>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</si>
  <si>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</si>
  <si>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</si>
  <si>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</si>
  <si>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</si>
  <si>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</si>
  <si>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</si>
  <si>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</si>
  <si>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</si>
  <si>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</si>
  <si>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</si>
  <si>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</si>
  <si>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</si>
  <si>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</si>
  <si>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</si>
  <si>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</si>
  <si>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</si>
  <si>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</si>
  <si>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</si>
  <si>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</si>
  <si>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</si>
  <si>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</si>
  <si>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</si>
  <si>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</si>
  <si>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</si>
  <si>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</si>
  <si>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</si>
  <si>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</si>
  <si>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</si>
  <si>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</si>
  <si>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</si>
  <si>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</si>
  <si>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</si>
  <si>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</si>
  <si>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</si>
  <si>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</si>
  <si>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</si>
  <si>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</si>
  <si>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</si>
  <si>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</si>
  <si>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</si>
  <si>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</si>
  <si>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</si>
  <si>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</si>
  <si>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</si>
  <si>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</si>
  <si>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</si>
  <si>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</si>
  <si>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</si>
  <si>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</si>
  <si>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</si>
  <si>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</si>
  <si>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</si>
  <si>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</si>
  <si>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</si>
  <si>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</si>
  <si>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</si>
  <si>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</si>
  <si>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</si>
  <si>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</si>
  <si>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</si>
  <si>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</si>
  <si>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</si>
  <si>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</si>
  <si>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</si>
  <si>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</si>
  <si>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</si>
  <si>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</si>
  <si>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</si>
  <si>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</si>
  <si>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</si>
  <si>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</si>
  <si>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</si>
  <si>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</si>
  <si>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</si>
  <si>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</si>
  <si>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</si>
  <si>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</si>
  <si>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</si>
  <si>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</si>
  <si>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</si>
  <si>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</si>
  <si>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</si>
  <si>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</si>
  <si>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</si>
  <si>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</si>
  <si>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</si>
  <si>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</si>
  <si>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</si>
  <si>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</si>
  <si>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</si>
  <si>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</si>
  <si>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</si>
  <si>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</si>
  <si>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</si>
  <si>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</si>
  <si>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</si>
  <si>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</si>
  <si>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</si>
  <si>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</si>
  <si>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</si>
  <si>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</si>
  <si>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</si>
  <si>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</si>
  <si>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</si>
  <si>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</si>
  <si>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</si>
  <si>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</si>
  <si>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</si>
  <si>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</si>
  <si>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</si>
  <si>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</si>
  <si>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</si>
  <si>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</si>
  <si>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</si>
  <si>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</si>
  <si>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</si>
  <si>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</si>
  <si>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</si>
  <si>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</si>
  <si>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</si>
  <si>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</si>
  <si>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</si>
  <si>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</si>
  <si>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</si>
  <si>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</si>
  <si>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</si>
  <si>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</si>
  <si>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</si>
  <si>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</si>
  <si>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</si>
  <si>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</si>
  <si>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</si>
  <si>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</si>
  <si>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</si>
  <si>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</si>
  <si>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</si>
  <si>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</si>
  <si>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</si>
  <si>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</si>
  <si>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</si>
  <si>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</si>
  <si>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</si>
  <si>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</si>
  <si>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</si>
  <si>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</si>
  <si>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</si>
  <si>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</si>
  <si>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</si>
  <si>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</si>
  <si>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</si>
  <si>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</si>
  <si>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</si>
  <si>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</si>
  <si>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</si>
  <si>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</si>
  <si>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</si>
  <si>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</si>
  <si>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</si>
  <si>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</si>
  <si>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</si>
  <si>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</si>
  <si>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</si>
  <si>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</si>
  <si>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</si>
  <si>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</si>
  <si>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</si>
  <si>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</si>
  <si>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</si>
  <si>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</si>
  <si>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</si>
  <si>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</si>
  <si>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</si>
  <si>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</si>
  <si>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</si>
  <si>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</si>
  <si>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</si>
  <si>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</si>
  <si>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</si>
  <si>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</si>
  <si>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</si>
  <si>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</si>
  <si>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</si>
  <si>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</si>
  <si>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</si>
  <si>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</si>
  <si>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</si>
  <si>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</si>
  <si>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</si>
  <si>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</si>
  <si>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</si>
  <si>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</si>
  <si>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</si>
  <si>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</si>
  <si>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</si>
  <si>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</si>
  <si>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</si>
  <si>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</si>
  <si>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</si>
  <si>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</si>
  <si>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</si>
  <si>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</si>
  <si>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</si>
  <si>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</si>
  <si>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</si>
  <si>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</si>
  <si>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</si>
  <si>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</si>
  <si>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</si>
  <si>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</si>
  <si>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</si>
  <si>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</si>
  <si>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</si>
  <si>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</si>
  <si>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</si>
  <si>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</si>
  <si>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</si>
  <si>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</si>
  <si>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</si>
  <si>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</si>
  <si>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</si>
  <si>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</si>
  <si>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</si>
  <si>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</si>
  <si>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</si>
  <si>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</si>
  <si>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</si>
  <si>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</si>
  <si>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</si>
  <si>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</si>
  <si>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</si>
  <si>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</si>
  <si>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</si>
  <si>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</si>
  <si>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</si>
  <si>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</si>
  <si>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</si>
  <si>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</si>
  <si>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</si>
  <si>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</si>
  <si>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</si>
  <si>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</si>
  <si>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</si>
  <si>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</si>
  <si>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</si>
  <si>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</si>
  <si>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</si>
  <si>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</si>
  <si>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</si>
  <si>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</si>
  <si>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</si>
  <si>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</si>
  <si>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</si>
  <si>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</si>
  <si>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</si>
  <si>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</si>
  <si>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</si>
  <si>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</si>
  <si>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</si>
  <si>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</si>
  <si>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</si>
  <si>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</si>
  <si>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</si>
  <si>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</si>
  <si>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</si>
  <si>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</si>
  <si>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</si>
  <si>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</si>
  <si>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</si>
  <si>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</si>
  <si>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</si>
  <si>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</si>
  <si>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</si>
  <si>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</si>
  <si>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</si>
  <si>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</si>
  <si>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</si>
  <si>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</si>
  <si>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</si>
  <si>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</si>
  <si>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</si>
  <si>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</si>
  <si>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</si>
  <si>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</si>
  <si>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</si>
  <si>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</si>
  <si>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</si>
  <si>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</si>
  <si>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</si>
  <si>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</si>
  <si>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</si>
  <si>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</si>
  <si>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</si>
  <si>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</si>
  <si>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</si>
  <si>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</si>
  <si>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</si>
  <si>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</si>
  <si>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</si>
  <si>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</si>
  <si>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</si>
  <si>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</si>
  <si>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</si>
  <si>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</si>
  <si>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</si>
  <si>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</si>
  <si>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</si>
  <si>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</si>
  <si>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</si>
  <si>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</si>
  <si>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</si>
  <si>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</si>
  <si>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</si>
  <si>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</si>
  <si>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</si>
  <si>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</si>
  <si>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</si>
  <si>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</si>
  <si>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</si>
  <si>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</si>
  <si>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</si>
  <si>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</si>
  <si>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</si>
  <si>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</si>
  <si>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</si>
  <si>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</si>
  <si>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</si>
  <si>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</si>
  <si>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</si>
  <si>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</si>
  <si>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</si>
  <si>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</si>
  <si>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</si>
  <si>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</si>
  <si>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</si>
  <si>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</si>
  <si>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</si>
  <si>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</si>
  <si>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</si>
  <si>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</si>
  <si>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</si>
  <si>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</si>
  <si>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</si>
  <si>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</si>
  <si>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</si>
  <si>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</si>
  <si>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</si>
  <si>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</si>
  <si>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</si>
  <si>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</si>
  <si>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</si>
  <si>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</si>
  <si>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</si>
  <si>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</si>
  <si>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</si>
  <si>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</si>
  <si>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</si>
  <si>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</si>
  <si>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</si>
  <si>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</si>
  <si>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</si>
  <si>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</si>
  <si>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</si>
  <si>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</si>
  <si>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</si>
  <si>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</si>
  <si>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</si>
  <si>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</si>
  <si>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</si>
  <si>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</si>
  <si>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</si>
  <si>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</si>
  <si>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</si>
  <si>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</si>
  <si>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</si>
  <si>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</si>
  <si>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</si>
  <si>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</si>
  <si>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</si>
  <si>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</si>
  <si>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</si>
  <si>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</si>
  <si>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</si>
  <si>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</si>
  <si>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</si>
  <si>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</si>
  <si>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</si>
  <si>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</si>
  <si>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</si>
  <si>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</si>
  <si>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</si>
  <si>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</si>
  <si>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</si>
  <si>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</si>
  <si>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</si>
  <si>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</si>
  <si>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</si>
  <si>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</si>
  <si>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</si>
  <si>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</si>
  <si>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</si>
  <si>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</si>
  <si>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</si>
  <si>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</si>
  <si>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</si>
  <si>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</si>
  <si>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</si>
  <si>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</si>
  <si>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</si>
  <si>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</si>
  <si>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</si>
  <si>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</si>
  <si>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</si>
  <si>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</si>
  <si>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</si>
  <si>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</si>
  <si>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</si>
  <si>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</si>
  <si>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</si>
  <si>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</si>
  <si>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</si>
  <si>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</si>
  <si>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</si>
  <si>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</si>
  <si>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</si>
  <si>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</si>
  <si>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</si>
  <si>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</si>
  <si>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</si>
  <si>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</si>
  <si>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</si>
  <si>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</si>
  <si>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</si>
  <si>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</si>
  <si>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</si>
  <si>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</si>
  <si>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</si>
  <si>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</si>
  <si>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</si>
  <si>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</si>
  <si>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</si>
  <si>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</si>
  <si>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</si>
  <si>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</si>
  <si>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</si>
  <si>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</si>
  <si>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</si>
  <si>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</si>
  <si>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</si>
  <si>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</si>
  <si>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</si>
  <si>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</si>
  <si>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</si>
  <si>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</si>
  <si>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</si>
  <si>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</si>
  <si>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</si>
  <si>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</si>
  <si>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</si>
  <si>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</si>
  <si>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</si>
  <si>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</si>
  <si>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</si>
  <si>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</si>
  <si>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</si>
  <si>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</si>
  <si>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</si>
  <si>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</si>
  <si>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</si>
  <si>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</si>
  <si>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</si>
  <si>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</si>
  <si>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</si>
  <si>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</si>
  <si>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</si>
  <si>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</si>
  <si>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</si>
  <si>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</si>
  <si>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</si>
  <si>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</si>
  <si>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</si>
  <si>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</si>
  <si>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</si>
  <si>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</si>
  <si>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</si>
  <si>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</si>
  <si>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</si>
  <si>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</si>
  <si>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</si>
  <si>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</si>
  <si>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</si>
  <si>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</si>
  <si>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</si>
  <si>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</si>
  <si>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</si>
  <si>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</si>
  <si>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</si>
  <si>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</si>
  <si>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</si>
  <si>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</si>
  <si>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</si>
  <si>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</si>
  <si>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</si>
  <si>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</si>
  <si>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</si>
  <si>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</si>
  <si>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</si>
  <si>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</si>
  <si>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</si>
  <si>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</si>
  <si>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</si>
  <si>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</si>
  <si>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</si>
  <si>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</si>
  <si>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</si>
  <si>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</si>
  <si>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</si>
  <si>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</si>
  <si>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</si>
  <si>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</si>
  <si>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</si>
  <si>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</si>
  <si>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</si>
  <si>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</si>
  <si>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</si>
  <si>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</si>
  <si>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</si>
  <si>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</si>
  <si>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</si>
  <si>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</si>
  <si>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</si>
  <si>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</si>
  <si>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</si>
  <si>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</si>
  <si>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</si>
  <si>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</si>
  <si>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</si>
  <si>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</si>
  <si>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</si>
  <si>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</si>
  <si>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</si>
  <si>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</si>
  <si>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</si>
  <si>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</si>
  <si>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</si>
  <si>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</si>
  <si>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</si>
  <si>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</si>
  <si>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</si>
  <si>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</si>
  <si>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</si>
  <si>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</si>
  <si>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</si>
  <si>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</si>
  <si>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</si>
  <si>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</si>
  <si>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</si>
  <si>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</si>
  <si>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</si>
  <si>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</si>
  <si>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</si>
  <si>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</si>
  <si>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</si>
  <si>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</si>
  <si>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</si>
  <si>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</si>
  <si>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</si>
  <si>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</si>
  <si>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</si>
  <si>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</si>
  <si>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</si>
  <si>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</si>
  <si>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</si>
  <si>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</si>
  <si>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</si>
  <si>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</si>
  <si>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</si>
  <si>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</si>
  <si>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</si>
  <si>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</si>
  <si>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</si>
  <si>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</si>
  <si>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</si>
  <si>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</si>
  <si>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</si>
  <si>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</si>
  <si>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</si>
  <si>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</si>
  <si>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</si>
  <si>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</si>
  <si>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</si>
  <si>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</si>
  <si>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</si>
  <si>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</si>
  <si>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</si>
  <si>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</si>
  <si>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</si>
  <si>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</si>
  <si>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</si>
  <si>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</si>
  <si>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</si>
  <si>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</si>
  <si>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</si>
  <si>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</si>
  <si>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</si>
  <si>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</si>
  <si>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</si>
  <si>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</si>
  <si>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</si>
  <si>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</si>
  <si>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</si>
  <si>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</si>
  <si>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</si>
  <si>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</si>
  <si>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</si>
  <si>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</si>
  <si>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</si>
  <si>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</si>
  <si>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</si>
  <si>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</si>
  <si>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</si>
  <si>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</si>
  <si>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</si>
  <si>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</si>
  <si>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</si>
  <si>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</si>
  <si>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</si>
  <si>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</si>
  <si>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</si>
  <si>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</si>
  <si>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</si>
  <si>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</si>
  <si>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</si>
  <si>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</si>
  <si>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</si>
  <si>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</si>
  <si>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</si>
  <si>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</si>
  <si>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</si>
  <si>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</si>
  <si>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</si>
  <si>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</si>
  <si>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</si>
  <si>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</si>
  <si>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</si>
  <si>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</si>
  <si>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</si>
  <si>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</si>
  <si>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</si>
  <si>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</si>
  <si>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</si>
  <si>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</si>
  <si>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</si>
  <si>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</si>
  <si>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</si>
  <si>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</si>
  <si>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</si>
  <si>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</si>
  <si>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</si>
  <si>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</si>
  <si>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</si>
  <si>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</si>
  <si>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</si>
  <si>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</si>
  <si>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</si>
  <si>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</si>
  <si>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</si>
  <si>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</si>
  <si>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</si>
  <si>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</si>
  <si>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</si>
  <si>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</si>
  <si>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</si>
  <si>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</si>
  <si>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</si>
  <si>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</si>
  <si>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</si>
  <si>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</si>
  <si>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</si>
  <si>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</si>
  <si>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</si>
  <si>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</si>
  <si>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</si>
  <si>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</si>
  <si>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</si>
  <si>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</si>
  <si>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</si>
  <si>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</si>
  <si>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</si>
  <si>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</si>
  <si>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</si>
  <si>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</si>
  <si>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</si>
  <si>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</si>
  <si>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</si>
  <si>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</si>
  <si>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</si>
  <si>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</si>
  <si>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</si>
  <si>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</si>
  <si>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</si>
  <si>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</si>
  <si>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</si>
  <si>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</si>
  <si>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</si>
  <si>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</si>
  <si>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</si>
  <si>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</si>
  <si>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</si>
  <si>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</si>
  <si>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</si>
  <si>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</si>
  <si>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</si>
  <si>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</si>
  <si>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</si>
  <si>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</si>
  <si>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</si>
  <si>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</si>
  <si>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</si>
  <si>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</si>
  <si>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</si>
  <si>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</si>
  <si>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</si>
  <si>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</si>
  <si>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</si>
  <si>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</si>
  <si>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</si>
  <si>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</si>
  <si>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</si>
  <si>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</si>
  <si>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</si>
  <si>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</si>
  <si>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</si>
  <si>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</si>
  <si>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</si>
  <si>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</si>
  <si>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</si>
  <si>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</si>
  <si>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</si>
  <si>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</si>
  <si>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</si>
  <si>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</si>
  <si>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</si>
  <si>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</si>
  <si>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</si>
  <si>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</si>
  <si>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</si>
  <si>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</si>
  <si>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</si>
  <si>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</si>
  <si>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</si>
  <si>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</si>
  <si>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</si>
  <si>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</si>
  <si>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</si>
  <si>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</si>
  <si>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</si>
  <si>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</si>
  <si>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</si>
  <si>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</si>
  <si>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</si>
  <si>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</si>
  <si>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</si>
  <si>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</si>
  <si>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</si>
  <si>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</si>
  <si>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</si>
  <si>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</si>
  <si>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</si>
  <si>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</si>
  <si>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</si>
  <si>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</si>
  <si>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</si>
  <si>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</si>
  <si>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</si>
  <si>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</si>
  <si>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</si>
  <si>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</si>
  <si>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</si>
  <si>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</si>
  <si>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</si>
  <si>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</si>
  <si>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</si>
  <si>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</si>
  <si>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</si>
  <si>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</si>
  <si>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</si>
  <si>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</si>
  <si>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</si>
  <si>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</si>
  <si>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</si>
  <si>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</si>
  <si>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</si>
  <si>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</si>
  <si>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</si>
  <si>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</si>
  <si>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</si>
  <si>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</si>
  <si>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</si>
  <si>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</si>
  <si>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</si>
  <si>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</si>
  <si>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</si>
  <si>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</si>
  <si>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</si>
  <si>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</si>
  <si>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</si>
  <si>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</si>
  <si>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</si>
  <si>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</si>
  <si>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</si>
  <si>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</si>
  <si>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</si>
  <si>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</si>
  <si>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</si>
  <si>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</si>
  <si>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</si>
  <si>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</si>
  <si>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</si>
  <si>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</si>
  <si>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</si>
  <si>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</si>
  <si>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</si>
  <si>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</si>
  <si>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</si>
  <si>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</si>
  <si>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</si>
  <si>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</si>
  <si>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</si>
  <si>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</si>
  <si>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</si>
  <si>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</si>
  <si>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</si>
  <si>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</si>
  <si>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</si>
  <si>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</si>
  <si>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</si>
  <si>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</si>
  <si>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</si>
  <si>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</si>
  <si>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</si>
  <si>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</si>
  <si>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</si>
  <si>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</si>
  <si>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</si>
  <si>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</si>
  <si>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</si>
  <si>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</si>
  <si>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</si>
  <si>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</si>
  <si>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</si>
  <si>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</si>
  <si>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</si>
  <si>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</si>
  <si>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</si>
  <si>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</si>
  <si>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</si>
  <si>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</si>
  <si>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</si>
  <si>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</si>
  <si>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</si>
  <si>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</si>
  <si>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</si>
  <si>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</si>
  <si>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</si>
  <si>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</si>
  <si>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</si>
  <si>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</si>
  <si>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</si>
  <si>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</si>
  <si>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</si>
  <si>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</si>
  <si>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</si>
  <si>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</si>
  <si>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</si>
  <si>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</si>
  <si>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</si>
  <si>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</si>
  <si>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</si>
  <si>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</si>
  <si>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</si>
  <si>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</si>
  <si>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</si>
  <si>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</si>
  <si>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</si>
  <si>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</si>
  <si>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</si>
  <si>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</si>
  <si>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</si>
  <si>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</si>
  <si>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</si>
  <si>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</si>
  <si>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</si>
  <si>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</si>
  <si>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</si>
  <si>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</si>
  <si>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</si>
  <si>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</si>
  <si>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</si>
  <si>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</si>
  <si>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</si>
  <si>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</si>
  <si>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</si>
  <si>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</si>
  <si>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</si>
  <si>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</si>
  <si>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</si>
  <si>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</si>
  <si>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</si>
  <si>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</si>
  <si>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</si>
  <si>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</si>
  <si>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</si>
  <si>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</si>
  <si>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</si>
  <si>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</si>
  <si>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</si>
  <si>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</si>
  <si>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</si>
  <si>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</si>
  <si>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</si>
  <si>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</si>
  <si>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</si>
  <si>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</si>
  <si>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</si>
  <si>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</si>
  <si>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</si>
  <si>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</si>
  <si>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</si>
  <si>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</si>
  <si>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</si>
  <si>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</si>
  <si>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</si>
  <si>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</si>
  <si>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</si>
  <si>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</si>
  <si>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</si>
  <si>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</si>
  <si>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</si>
  <si>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</si>
  <si>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</si>
  <si>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</si>
  <si>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</si>
  <si>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</si>
  <si>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</si>
  <si>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</si>
  <si>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</si>
  <si>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</si>
  <si>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</si>
  <si>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</si>
  <si>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</si>
  <si>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</si>
  <si>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</si>
  <si>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</si>
  <si>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</si>
  <si>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</si>
  <si>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</si>
  <si>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</si>
  <si>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</si>
  <si>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</si>
  <si>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</si>
  <si>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</si>
  <si>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</si>
  <si>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</si>
  <si>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</si>
  <si>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</si>
  <si>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</si>
  <si>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</si>
  <si>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</si>
  <si>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</si>
  <si>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</si>
  <si>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</si>
  <si>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</si>
  <si>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</si>
  <si>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</si>
  <si>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</si>
  <si>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</si>
  <si>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</si>
  <si>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</si>
  <si>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</si>
  <si>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</si>
  <si>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</si>
  <si>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</si>
  <si>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</si>
  <si>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</si>
  <si>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</si>
  <si>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</si>
  <si>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</si>
  <si>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</si>
  <si>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</si>
  <si>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</si>
  <si>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</si>
  <si>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</si>
  <si>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</si>
  <si>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</si>
  <si>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</si>
  <si>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</si>
  <si>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</si>
  <si>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</si>
  <si>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</si>
  <si>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</si>
  <si>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</si>
  <si>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</si>
  <si>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</si>
  <si>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</si>
  <si>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</si>
  <si>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</si>
  <si>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</si>
  <si>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</si>
  <si>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</si>
  <si>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</si>
  <si>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</si>
  <si>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</si>
  <si>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</si>
  <si>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</si>
  <si>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</si>
  <si>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</si>
  <si>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</si>
  <si>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</si>
  <si>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</si>
  <si>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</si>
  <si>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</si>
  <si>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</si>
  <si>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</si>
  <si>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</si>
  <si>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</si>
  <si>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</si>
  <si>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</si>
  <si>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</si>
  <si>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</si>
  <si>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</si>
  <si>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</si>
  <si>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</si>
  <si>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</si>
  <si>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</si>
  <si>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</si>
  <si>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</si>
  <si>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</si>
  <si>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</si>
  <si>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</si>
  <si>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</si>
  <si>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</si>
  <si>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</si>
  <si>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</si>
  <si>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</si>
  <si>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</si>
  <si>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</si>
  <si>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</si>
  <si>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</si>
  <si>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</si>
  <si>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</si>
  <si>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</si>
  <si>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</si>
  <si>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</si>
  <si>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</si>
  <si>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</si>
  <si>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</si>
  <si>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</si>
  <si>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</si>
  <si>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</si>
  <si>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</si>
  <si>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</si>
  <si>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</si>
  <si>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</si>
  <si>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</si>
  <si>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</si>
  <si>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</si>
  <si>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</si>
  <si>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</si>
  <si>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</si>
  <si>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</si>
  <si>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</si>
  <si>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</si>
  <si>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</si>
  <si>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</si>
  <si>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</si>
  <si>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</si>
  <si>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</si>
  <si>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</si>
  <si>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</si>
  <si>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</si>
  <si>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</si>
  <si>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</si>
  <si>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</si>
  <si>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</si>
  <si>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</si>
  <si>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</si>
  <si>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</si>
  <si>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</si>
  <si>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</si>
  <si>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</si>
  <si>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</si>
  <si>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</si>
  <si>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</si>
  <si>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</si>
  <si>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</si>
  <si>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</si>
  <si>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</si>
  <si>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</si>
  <si>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</si>
  <si>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</si>
  <si>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</si>
  <si>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</si>
  <si>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</si>
  <si>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</si>
  <si>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</si>
  <si>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</si>
  <si>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</si>
  <si>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</si>
  <si>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</si>
  <si>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</si>
  <si>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</si>
  <si>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</si>
  <si>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</si>
  <si>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</si>
  <si>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</si>
  <si>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</si>
  <si>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</si>
  <si>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</si>
  <si>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</si>
  <si>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</si>
  <si>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</si>
  <si>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</si>
  <si>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</si>
  <si>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</si>
  <si>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</si>
  <si>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</si>
  <si>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</si>
  <si>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</si>
  <si>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</si>
  <si>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</si>
  <si>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</si>
  <si>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</si>
  <si>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</si>
  <si>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</si>
  <si>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</si>
  <si>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</si>
  <si>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</si>
  <si>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</si>
  <si>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</si>
  <si>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</si>
  <si>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</si>
  <si>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</si>
  <si>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</si>
  <si>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</si>
  <si>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</si>
  <si>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</si>
  <si>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</si>
  <si>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</si>
  <si>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</si>
  <si>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</si>
  <si>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</si>
  <si>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</si>
  <si>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</si>
  <si>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</si>
  <si>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</si>
  <si>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</si>
  <si>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</si>
  <si>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</si>
  <si>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</si>
  <si>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</si>
  <si>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</si>
  <si>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</si>
  <si>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</si>
  <si>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</si>
  <si>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</si>
  <si>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</si>
  <si>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</si>
  <si>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</si>
  <si>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</si>
  <si>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</si>
  <si>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</si>
  <si>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</si>
  <si>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</si>
  <si>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</si>
  <si>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</si>
  <si>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</si>
  <si>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</si>
  <si>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</si>
  <si>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</si>
  <si>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</si>
  <si>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</si>
  <si>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</si>
  <si>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</si>
  <si>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</si>
  <si>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</si>
  <si>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</si>
  <si>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</si>
  <si>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</si>
  <si>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</si>
  <si>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</si>
  <si>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</si>
  <si>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</si>
  <si>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</si>
  <si>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</si>
  <si>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</si>
  <si>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</si>
  <si>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</si>
  <si>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</si>
  <si>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</si>
  <si>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</si>
  <si>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</si>
  <si>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</si>
  <si>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</si>
  <si>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</si>
  <si>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</si>
  <si>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</si>
  <si>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</si>
  <si>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</si>
  <si>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</si>
  <si>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</si>
  <si>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</si>
  <si>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</si>
  <si>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</si>
  <si>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</si>
  <si>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</si>
  <si>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</si>
  <si>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</si>
  <si>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</si>
  <si>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</si>
  <si>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</si>
  <si>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</si>
  <si>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</si>
  <si>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</si>
  <si>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</si>
  <si>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</si>
  <si>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</si>
  <si>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</si>
  <si>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</si>
  <si>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</si>
  <si>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</si>
  <si>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</si>
  <si>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</si>
  <si>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</si>
  <si>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</si>
  <si>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</si>
  <si>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</si>
  <si>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</si>
  <si>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</si>
  <si>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</si>
  <si>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</si>
  <si>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</si>
  <si>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</si>
  <si>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</si>
  <si>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</si>
  <si>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</si>
  <si>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</si>
  <si>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</si>
  <si>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</si>
  <si>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</si>
  <si>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</si>
  <si>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</si>
  <si>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</si>
  <si>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</si>
  <si>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</si>
  <si>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</si>
  <si>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</si>
  <si>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</si>
  <si>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</si>
  <si>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</si>
  <si>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</si>
  <si>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</si>
  <si>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</si>
  <si>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</si>
  <si>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</si>
  <si>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</si>
  <si>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</si>
  <si>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</si>
  <si>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</si>
  <si>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</si>
  <si>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</si>
  <si>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</si>
  <si>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</si>
  <si>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</si>
  <si>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</si>
  <si>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</si>
  <si>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</si>
  <si>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</si>
  <si>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</si>
  <si>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</si>
  <si>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</si>
  <si>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</si>
  <si>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</si>
  <si>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</si>
  <si>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</si>
  <si>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</si>
  <si>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</si>
  <si>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</si>
  <si>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</si>
  <si>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</si>
  <si>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</si>
  <si>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</si>
  <si>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</si>
  <si>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</si>
  <si>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</si>
  <si>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</si>
  <si>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</si>
  <si>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</si>
  <si>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</si>
  <si>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</si>
  <si>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</si>
  <si>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</si>
  <si>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</si>
  <si>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</si>
  <si>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</si>
  <si>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</si>
  <si>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</si>
  <si>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</si>
  <si>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</si>
  <si>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</si>
  <si>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</si>
  <si>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</si>
  <si>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</si>
  <si>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</si>
  <si>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</si>
  <si>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</si>
  <si>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</si>
  <si>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</si>
  <si>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</si>
  <si>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</si>
  <si>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</si>
  <si>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</si>
  <si>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</si>
  <si>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</si>
  <si>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</si>
  <si>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</si>
  <si>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</si>
  <si>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</si>
  <si>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</si>
  <si>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</si>
  <si>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</si>
  <si>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</si>
  <si>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</si>
  <si>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</si>
  <si>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</si>
  <si>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</si>
  <si>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</si>
  <si>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</si>
  <si>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</si>
  <si>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</si>
  <si>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</si>
  <si>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</si>
  <si>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</si>
  <si>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</si>
  <si>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</si>
  <si>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</si>
  <si>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</si>
  <si>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</si>
  <si>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</si>
  <si>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</si>
  <si>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</si>
  <si>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</si>
  <si>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</si>
  <si>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</si>
  <si>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</si>
  <si>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</si>
  <si>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</si>
  <si>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</si>
  <si>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</si>
  <si>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</si>
  <si>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</si>
  <si>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</si>
  <si>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</si>
  <si>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</si>
  <si>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</si>
  <si>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</si>
  <si>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</si>
  <si>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</si>
  <si>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</si>
  <si>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</si>
  <si>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</si>
  <si>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</si>
  <si>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</si>
  <si>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</si>
  <si>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</si>
  <si>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</si>
  <si>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</si>
  <si>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</si>
  <si>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</si>
  <si>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</si>
  <si>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</si>
  <si>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</si>
  <si>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</si>
  <si>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</si>
  <si>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</si>
  <si>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</si>
  <si>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</si>
  <si>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</si>
  <si>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</si>
  <si>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</si>
  <si>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</si>
  <si>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</si>
  <si>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</si>
  <si>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</si>
  <si>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</si>
  <si>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</si>
  <si>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</si>
  <si>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</si>
  <si>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</si>
  <si>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</si>
  <si>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</si>
  <si>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</si>
  <si>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</si>
  <si>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</si>
  <si>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</si>
  <si>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</si>
  <si>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</si>
  <si>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</si>
  <si>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</si>
  <si>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</si>
  <si>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</si>
  <si>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</si>
  <si>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</si>
  <si>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</si>
  <si>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</si>
  <si>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</si>
  <si>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</si>
  <si>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</si>
  <si>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</si>
  <si>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</si>
  <si>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</si>
  <si>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</si>
  <si>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</si>
  <si>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</si>
  <si>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</si>
  <si>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</si>
  <si>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</si>
  <si>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</si>
  <si>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</si>
  <si>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</si>
  <si>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</si>
  <si>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</si>
  <si>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</si>
  <si>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</si>
  <si>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</si>
  <si>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</si>
  <si>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</si>
  <si>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</si>
  <si>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</si>
  <si>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</si>
  <si>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</si>
  <si>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</si>
  <si>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</si>
  <si>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</si>
  <si>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</si>
  <si>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</si>
  <si>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</si>
  <si>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</si>
  <si>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</si>
  <si>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</si>
  <si>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</si>
  <si>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</si>
  <si>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</si>
  <si>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</si>
  <si>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</si>
  <si>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</si>
  <si>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</si>
  <si>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</si>
  <si>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</si>
  <si>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</si>
  <si>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</si>
  <si>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</si>
  <si>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</si>
  <si>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</si>
  <si>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</si>
  <si>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</si>
  <si>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</si>
  <si>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</si>
  <si>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</si>
  <si>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</si>
  <si>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</si>
  <si>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</si>
  <si>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</si>
  <si>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</si>
  <si>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</si>
  <si>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</si>
  <si>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</si>
  <si>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</si>
  <si>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</si>
  <si>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</si>
  <si>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</si>
  <si>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</si>
  <si>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</si>
  <si>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</si>
  <si>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</si>
  <si>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</si>
  <si>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</si>
  <si>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</si>
  <si>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</si>
  <si>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</si>
  <si>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</si>
  <si>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</si>
  <si>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</si>
  <si>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</si>
  <si>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</si>
  <si>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</si>
  <si>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</si>
  <si>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</si>
  <si>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</si>
  <si>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</si>
  <si>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</si>
  <si>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</si>
  <si>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</si>
  <si>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</si>
  <si>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</si>
  <si>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</si>
  <si>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</si>
  <si>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</si>
  <si>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</si>
  <si>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</si>
  <si>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</si>
  <si>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</si>
  <si>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</si>
  <si>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</si>
  <si>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</si>
  <si>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</si>
  <si>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</si>
  <si>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</si>
  <si>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</si>
  <si>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</si>
  <si>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</si>
  <si>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</si>
  <si>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</si>
  <si>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</si>
  <si>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</si>
  <si>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</si>
  <si>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</si>
  <si>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</si>
  <si>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</si>
  <si>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</si>
  <si>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</si>
  <si>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</si>
  <si>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</si>
  <si>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</si>
  <si>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</si>
  <si>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</si>
  <si>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</si>
  <si>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</si>
  <si>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</si>
  <si>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</si>
  <si>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</si>
  <si>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</si>
  <si>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</si>
  <si>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</si>
  <si>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</si>
  <si>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</si>
  <si>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</si>
  <si>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</si>
  <si>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</si>
  <si>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</si>
  <si>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</si>
  <si>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</si>
  <si>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</si>
  <si>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</si>
  <si>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</si>
  <si>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</si>
  <si>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</si>
  <si>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</si>
  <si>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</si>
  <si>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</si>
  <si>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</si>
  <si>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</si>
  <si>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</si>
  <si>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</si>
  <si>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</si>
  <si>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</si>
  <si>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</si>
  <si>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</si>
  <si>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</si>
  <si>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</si>
  <si>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</si>
  <si>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</si>
  <si>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</si>
  <si>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</si>
  <si>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</si>
  <si>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</si>
  <si>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</si>
  <si>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</si>
  <si>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</si>
  <si>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</si>
  <si>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</si>
  <si>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</si>
  <si>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</si>
  <si>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</si>
  <si>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</si>
  <si>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</si>
  <si>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</si>
  <si>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</si>
  <si>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</si>
  <si>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</si>
  <si>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</si>
  <si>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</si>
  <si>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</si>
  <si>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</si>
  <si>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</si>
  <si>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</si>
  <si>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</si>
  <si>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</si>
  <si>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</si>
  <si>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</si>
  <si>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</si>
  <si>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</si>
  <si>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</si>
  <si>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</si>
  <si>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</si>
  <si>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</si>
  <si>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</si>
  <si>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</si>
  <si>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</si>
  <si>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</si>
  <si>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</si>
  <si>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</si>
  <si>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</si>
  <si>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</si>
  <si>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</si>
  <si>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</si>
  <si>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</si>
  <si>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</si>
  <si>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</si>
  <si>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</si>
  <si>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</si>
  <si>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</si>
  <si>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</si>
  <si>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</si>
  <si>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</si>
  <si>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</si>
  <si>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</si>
  <si>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</si>
  <si>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</si>
  <si>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</si>
  <si>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</si>
  <si>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</si>
  <si>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</si>
  <si>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</si>
  <si>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</si>
  <si>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</si>
  <si>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</si>
  <si>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</si>
  <si>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</si>
  <si>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</si>
  <si>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</si>
  <si>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</si>
  <si>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</si>
  <si>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</si>
  <si>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</si>
  <si>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</si>
  <si>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</si>
  <si>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</si>
  <si>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</si>
  <si>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</si>
  <si>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</si>
  <si>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</si>
  <si>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</si>
  <si>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</si>
  <si>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</si>
  <si>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</si>
  <si>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</si>
  <si>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</si>
  <si>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</si>
  <si>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</si>
  <si>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</si>
  <si>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</si>
  <si>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</si>
  <si>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</si>
  <si>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</si>
  <si>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</si>
  <si>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</si>
  <si>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</si>
  <si>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</si>
  <si>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</si>
  <si>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</si>
  <si>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</si>
  <si>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</si>
  <si>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</si>
  <si>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</si>
  <si>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</si>
  <si>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</si>
  <si>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</si>
  <si>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</si>
  <si>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</si>
  <si>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</si>
  <si>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</si>
  <si>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</si>
  <si>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</si>
  <si>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</si>
  <si>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</si>
  <si>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</si>
  <si>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</si>
  <si>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</si>
  <si>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</si>
  <si>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</si>
  <si>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</si>
  <si>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</si>
  <si>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</si>
  <si>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</si>
  <si>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</si>
  <si>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</si>
  <si>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</si>
  <si>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</si>
  <si>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</si>
  <si>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</si>
  <si>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</si>
  <si>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</si>
  <si>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</si>
  <si>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</si>
  <si>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</si>
  <si>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</si>
  <si>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</si>
  <si>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</si>
  <si>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</si>
  <si>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</si>
  <si>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</si>
  <si>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</si>
  <si>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</si>
  <si>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</si>
  <si>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</si>
  <si>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</si>
  <si>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</si>
  <si>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</si>
  <si>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</si>
  <si>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</si>
  <si>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</si>
  <si>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</si>
  <si>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</si>
  <si>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</si>
  <si>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</si>
  <si>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</si>
  <si>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</si>
  <si>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</si>
  <si>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</si>
  <si>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</si>
  <si>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</si>
  <si>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</si>
  <si>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</si>
  <si>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</si>
  <si>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</si>
  <si>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</si>
  <si>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</si>
  <si>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</si>
  <si>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</si>
  <si>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</si>
  <si>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</si>
  <si>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</si>
  <si>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</si>
  <si>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</si>
  <si>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</si>
  <si>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</si>
  <si>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</si>
  <si>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</si>
  <si>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</si>
  <si>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</si>
  <si>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</si>
  <si>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</si>
  <si>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</si>
  <si>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</si>
  <si>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</si>
  <si>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</si>
  <si>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</si>
  <si>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</si>
  <si>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</si>
  <si>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</si>
  <si>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</si>
  <si>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</si>
  <si>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</si>
  <si>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</si>
  <si>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</si>
  <si>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</si>
  <si>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</si>
  <si>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</si>
  <si>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</si>
  <si>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</si>
  <si>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</si>
  <si>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</si>
  <si>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</si>
  <si>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</si>
  <si>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</si>
  <si>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</si>
  <si>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</si>
  <si>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</si>
  <si>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</si>
  <si>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</si>
  <si>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</si>
  <si>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</si>
  <si>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</si>
  <si>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</si>
  <si>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</si>
  <si>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</si>
  <si>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</si>
  <si>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</si>
  <si>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</si>
  <si>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</si>
  <si>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</si>
  <si>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</si>
  <si>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</si>
  <si>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</si>
  <si>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</si>
  <si>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</si>
  <si>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</si>
  <si>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</si>
  <si>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</si>
  <si>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</si>
  <si>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</si>
  <si>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</si>
  <si>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</si>
  <si>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</si>
  <si>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</si>
  <si>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</si>
  <si>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</si>
  <si>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</si>
  <si>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</si>
  <si>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</si>
  <si>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</si>
  <si>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</si>
  <si>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</si>
  <si>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</si>
  <si>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</si>
  <si>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</si>
  <si>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</si>
  <si>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</si>
  <si>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</si>
  <si>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</si>
  <si>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</si>
  <si>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</si>
  <si>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</si>
  <si>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</si>
  <si>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</si>
  <si>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</si>
  <si>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</si>
  <si>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</si>
  <si>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</si>
  <si>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</si>
  <si>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</si>
  <si>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</si>
  <si>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</si>
  <si>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</si>
  <si>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</si>
  <si>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</si>
  <si>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</si>
  <si>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</si>
  <si>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</si>
  <si>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</si>
  <si>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</si>
  <si>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</si>
  <si>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</si>
  <si>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</si>
  <si>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</si>
  <si>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</si>
  <si>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</si>
  <si>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</si>
  <si>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</si>
  <si>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</si>
  <si>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</si>
  <si>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</si>
  <si>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</si>
  <si>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</si>
  <si>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</si>
  <si>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</si>
  <si>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</si>
  <si>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</si>
  <si>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</si>
  <si>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</si>
  <si>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</si>
  <si>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</si>
  <si>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</si>
  <si>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</si>
  <si>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</si>
  <si>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</si>
  <si>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</si>
  <si>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</si>
  <si>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</si>
  <si>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</si>
  <si>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</si>
  <si>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</si>
  <si>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</si>
  <si>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</si>
  <si>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</si>
  <si>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</si>
  <si>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</si>
  <si>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</si>
  <si>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</si>
  <si>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</si>
  <si>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</si>
  <si>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</si>
  <si>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</si>
  <si>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</si>
  <si>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</si>
  <si>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</si>
  <si>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</si>
  <si>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</si>
  <si>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</si>
  <si>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</si>
  <si>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</si>
  <si>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</si>
  <si>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</si>
  <si>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</si>
  <si>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</si>
  <si>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</si>
  <si>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</si>
  <si>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</si>
  <si>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</si>
  <si>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</si>
  <si>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</si>
  <si>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</si>
  <si>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</si>
  <si>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</si>
  <si>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</si>
  <si>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</si>
  <si>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</si>
  <si>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</si>
  <si>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</si>
  <si>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</si>
  <si>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</si>
  <si>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</si>
  <si>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</si>
  <si>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</si>
  <si>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</si>
  <si>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</si>
  <si>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</si>
  <si>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</si>
  <si>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</si>
  <si>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</si>
  <si>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</si>
  <si>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</si>
  <si>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</si>
  <si>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</si>
  <si>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</si>
  <si>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</si>
  <si>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</si>
  <si>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</si>
  <si>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</si>
  <si>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</si>
  <si>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</si>
  <si>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</si>
  <si>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</si>
  <si>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</si>
  <si>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</si>
  <si>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</si>
  <si>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</si>
  <si>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</si>
  <si>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</si>
  <si>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</si>
  <si>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</si>
  <si>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</si>
  <si>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</si>
  <si>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</si>
  <si>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</si>
  <si>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</si>
  <si>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</si>
  <si>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</si>
  <si>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</si>
  <si>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</si>
  <si>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</si>
  <si>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</si>
  <si>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</si>
  <si>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</si>
  <si>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</si>
  <si>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</si>
  <si>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</si>
  <si>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</si>
  <si>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</si>
  <si>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</si>
  <si>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</si>
  <si>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</si>
  <si>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</si>
  <si>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</si>
  <si>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</si>
  <si>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</si>
  <si>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</si>
  <si>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</si>
  <si>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</si>
  <si>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</si>
  <si>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</si>
  <si>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</si>
  <si>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</si>
  <si>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</si>
  <si>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</si>
  <si>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</si>
  <si>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</si>
  <si>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</si>
  <si>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</si>
  <si>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</si>
  <si>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</si>
  <si>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</si>
  <si>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</si>
  <si>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</si>
  <si>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</si>
  <si>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</si>
  <si>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</si>
  <si>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</si>
  <si>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</si>
  <si>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</si>
  <si>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</si>
  <si>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</si>
  <si>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</si>
  <si>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</si>
  <si>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</si>
  <si>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</si>
  <si>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</si>
  <si>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</si>
  <si>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</si>
  <si>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</si>
  <si>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</si>
  <si>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</si>
  <si>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</si>
  <si>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</si>
  <si>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</si>
  <si>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</si>
  <si>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</si>
  <si>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</si>
  <si>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</si>
  <si>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</si>
  <si>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</si>
  <si>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</si>
  <si>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</si>
  <si>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</si>
  <si>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</si>
  <si>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</si>
  <si>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</si>
  <si>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</si>
  <si>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</si>
  <si>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</si>
  <si>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</si>
  <si>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</si>
  <si>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</si>
  <si>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</si>
  <si>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</si>
  <si>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</si>
  <si>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</si>
  <si>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</si>
  <si>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</si>
  <si>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</si>
  <si>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</si>
  <si>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</si>
  <si>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</si>
  <si>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</si>
  <si>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</si>
  <si>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</si>
  <si>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</si>
  <si>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</si>
  <si>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</si>
  <si>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</si>
  <si>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</si>
  <si>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</si>
  <si>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</si>
  <si>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</si>
  <si>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</si>
  <si>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</si>
  <si>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</si>
  <si>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</si>
  <si>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</si>
  <si>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</si>
  <si>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</si>
  <si>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</si>
  <si>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</si>
  <si>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</si>
  <si>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</si>
  <si>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</si>
  <si>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</si>
  <si>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</si>
  <si>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</si>
  <si>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</si>
  <si>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</si>
  <si>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</si>
  <si>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</si>
  <si>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</si>
  <si>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</si>
  <si>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</si>
  <si>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</si>
  <si>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</si>
  <si>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</si>
  <si>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</si>
  <si>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</si>
  <si>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</si>
  <si>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</si>
  <si>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</si>
  <si>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</si>
  <si>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</si>
  <si>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</si>
  <si>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</si>
  <si>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</si>
  <si>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</si>
  <si>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</si>
  <si>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</si>
  <si>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</si>
  <si>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</si>
  <si>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</si>
  <si>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</si>
  <si>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</si>
  <si>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</si>
  <si>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</si>
  <si>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</si>
  <si>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</si>
  <si>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</si>
  <si>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</si>
  <si>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</si>
  <si>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</si>
  <si>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</si>
  <si>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</si>
  <si>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</si>
  <si>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</si>
  <si>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</si>
  <si>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</si>
  <si>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</si>
  <si>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</si>
  <si>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</si>
  <si>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</si>
  <si>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</si>
  <si>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</si>
  <si>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</si>
  <si>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</si>
  <si>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</si>
  <si>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</si>
  <si>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</si>
  <si>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</si>
  <si>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</si>
  <si>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</si>
  <si>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</si>
  <si>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</si>
  <si>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</si>
  <si>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</si>
  <si>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</si>
  <si>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</si>
  <si>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</si>
  <si>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</si>
  <si>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</si>
  <si>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</si>
  <si>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</si>
  <si>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</si>
  <si>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</si>
  <si>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</si>
  <si>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</si>
  <si>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</si>
  <si>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</si>
  <si>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</si>
  <si>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</si>
  <si>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</si>
  <si>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</si>
  <si>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</si>
  <si>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</si>
  <si>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</si>
  <si>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</si>
  <si>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</si>
  <si>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</si>
  <si>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</si>
  <si>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</si>
  <si>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</si>
  <si>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</si>
  <si>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</si>
  <si>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</si>
  <si>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</si>
  <si>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</si>
  <si>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</si>
  <si>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</si>
  <si>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</si>
  <si>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</si>
  <si>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</si>
  <si>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</si>
  <si>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</si>
  <si>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</si>
  <si>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</si>
  <si>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</si>
  <si>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</si>
  <si>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</si>
  <si>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</si>
  <si>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</si>
  <si>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</si>
  <si>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</si>
  <si>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</si>
  <si>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</si>
  <si>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</si>
  <si>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</si>
  <si>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</si>
  <si>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</si>
  <si>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</si>
  <si>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</si>
  <si>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</si>
  <si>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</si>
  <si>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</si>
  <si>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</si>
  <si>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</si>
  <si>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</si>
  <si>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</si>
  <si>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</si>
  <si>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</si>
  <si>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</si>
  <si>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</si>
  <si>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</si>
  <si>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</si>
  <si>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</si>
  <si>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</si>
  <si>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</si>
  <si>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</si>
  <si>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</si>
  <si>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</si>
  <si>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</si>
  <si>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</si>
  <si>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</si>
  <si>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</si>
  <si>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</si>
  <si>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</si>
  <si>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</si>
  <si>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</si>
  <si>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</si>
  <si>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</si>
  <si>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</si>
  <si>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</si>
  <si>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</si>
  <si>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</si>
  <si>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</si>
  <si>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</si>
  <si>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</si>
  <si>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</si>
  <si>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</si>
  <si>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</si>
  <si>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</si>
  <si>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</si>
  <si>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</si>
  <si>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</si>
  <si>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</si>
  <si>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</si>
  <si>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</si>
  <si>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</si>
  <si>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</si>
  <si>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</si>
  <si>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</si>
  <si>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</si>
  <si>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</si>
  <si>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</si>
  <si>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</si>
  <si>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</si>
  <si>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</si>
  <si>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</si>
  <si>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</si>
  <si>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</si>
  <si>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</si>
  <si>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</si>
  <si>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</si>
  <si>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</si>
  <si>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</si>
  <si>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</si>
  <si>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</si>
  <si>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</si>
  <si>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</si>
  <si>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</si>
  <si>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</si>
  <si>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</si>
  <si>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</si>
  <si>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</si>
  <si>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</si>
  <si>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</si>
  <si>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</si>
  <si>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</si>
  <si>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</si>
  <si>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</si>
  <si>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</si>
  <si>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</si>
  <si>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</si>
  <si>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</si>
  <si>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</si>
  <si>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</si>
  <si>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</si>
  <si>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</si>
  <si>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</si>
  <si>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</si>
  <si>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</si>
  <si>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</si>
  <si>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</si>
  <si>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</si>
  <si>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</si>
  <si>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</si>
  <si>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</si>
  <si>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</si>
  <si>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</si>
  <si>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</si>
  <si>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</si>
  <si>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</si>
  <si>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</si>
  <si>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</si>
  <si>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</si>
  <si>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</si>
  <si>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</si>
  <si>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</si>
  <si>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</si>
  <si>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</si>
  <si>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</si>
  <si>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</si>
  <si>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</si>
  <si>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</si>
  <si>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</si>
  <si>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</si>
  <si>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</si>
  <si>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</si>
  <si>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</si>
  <si>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</si>
  <si>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</si>
  <si>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</si>
  <si>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</si>
  <si>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</si>
  <si>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</si>
  <si>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</si>
  <si>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</si>
  <si>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</si>
  <si>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</si>
  <si>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</si>
  <si>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</si>
  <si>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</si>
  <si>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</si>
  <si>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</si>
  <si>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</si>
  <si>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</si>
  <si>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</si>
  <si>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</si>
  <si>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</si>
  <si>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</si>
  <si>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</si>
  <si>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</si>
  <si>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</si>
  <si>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</si>
  <si>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</si>
  <si>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</si>
  <si>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</si>
  <si>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</si>
  <si>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</si>
  <si>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</si>
  <si>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</si>
  <si>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</si>
  <si>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</si>
  <si>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</si>
  <si>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</si>
  <si>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</si>
  <si>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</si>
  <si>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</si>
  <si>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</si>
  <si>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</si>
  <si>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</si>
  <si>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</si>
  <si>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</si>
  <si>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</si>
  <si>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</si>
  <si>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</si>
  <si>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</si>
  <si>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</si>
  <si>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</si>
  <si>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</si>
  <si>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</si>
  <si>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</si>
  <si>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</si>
  <si>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</si>
  <si>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</si>
  <si>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</si>
  <si>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</si>
  <si>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</si>
  <si>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</si>
  <si>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</si>
  <si>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</si>
  <si>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</si>
  <si>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</si>
  <si>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</si>
  <si>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</si>
  <si>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</si>
  <si>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</si>
  <si>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</si>
  <si>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</si>
  <si>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</si>
  <si>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</si>
  <si>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</si>
  <si>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</si>
  <si>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</si>
  <si>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</si>
  <si>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</si>
  <si>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</si>
  <si>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</si>
  <si>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</si>
  <si>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</si>
  <si>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</si>
  <si>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</si>
  <si>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</si>
  <si>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</si>
  <si>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</si>
  <si>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</si>
  <si>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</si>
  <si>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</si>
  <si>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</si>
  <si>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</si>
  <si>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</si>
  <si>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</si>
  <si>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</si>
  <si>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</si>
  <si>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</si>
  <si>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</si>
  <si>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</si>
  <si>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</si>
  <si>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</si>
  <si>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</si>
  <si>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</si>
  <si>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</si>
  <si>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</si>
  <si>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</si>
  <si>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</si>
  <si>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</si>
  <si>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</si>
  <si>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</si>
  <si>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</si>
  <si>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</si>
  <si>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</si>
  <si>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</si>
  <si>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</si>
  <si>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</si>
  <si>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</si>
  <si>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</si>
  <si>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</si>
  <si>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</si>
  <si>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</si>
  <si>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</si>
  <si>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</si>
  <si>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</si>
  <si>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</si>
  <si>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</si>
  <si>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</si>
  <si>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</si>
  <si>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</si>
  <si>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</si>
  <si>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</si>
  <si>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</si>
  <si>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</si>
  <si>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</si>
  <si>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</si>
  <si>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</si>
  <si>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</si>
  <si>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</si>
  <si>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</si>
  <si>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</si>
  <si>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</si>
  <si>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</si>
  <si>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</si>
  <si>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</si>
  <si>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</si>
  <si>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</si>
  <si>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</si>
  <si>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</si>
  <si>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</si>
  <si>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</si>
  <si>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</si>
  <si>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</si>
  <si>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</si>
  <si>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</si>
  <si>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</si>
  <si>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</si>
  <si>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</si>
  <si>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</si>
  <si>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</si>
  <si>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</si>
  <si>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</si>
  <si>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</si>
  <si>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</si>
  <si>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</si>
  <si>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</si>
  <si>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</si>
  <si>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</si>
  <si>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</si>
  <si>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</si>
  <si>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</si>
  <si>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</si>
  <si>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</si>
  <si>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</si>
  <si>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</si>
  <si>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</si>
  <si>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</si>
  <si>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</si>
  <si>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</si>
  <si>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</si>
  <si>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</si>
  <si>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</si>
  <si>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</si>
  <si>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</si>
  <si>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</si>
  <si>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</si>
  <si>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</si>
  <si>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</si>
  <si>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</si>
  <si>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</si>
  <si>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</si>
  <si>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</si>
  <si>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</si>
  <si>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</si>
  <si>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</si>
  <si>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</si>
  <si>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</si>
  <si>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</si>
  <si>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</si>
  <si>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</si>
  <si>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</si>
  <si>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</si>
  <si>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</si>
  <si>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</si>
  <si>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</si>
  <si>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</si>
  <si>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</si>
  <si>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</si>
  <si>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</si>
  <si>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</si>
  <si>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</si>
  <si>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</si>
  <si>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</si>
  <si>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</si>
  <si>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</si>
  <si>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</si>
  <si>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</si>
  <si>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</si>
  <si>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</si>
  <si>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</si>
  <si>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</si>
  <si>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</si>
  <si>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</si>
  <si>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</si>
  <si>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</si>
  <si>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</si>
  <si>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</si>
  <si>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</si>
  <si>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</si>
  <si>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</si>
  <si>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</si>
  <si>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</si>
  <si>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</si>
  <si>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</si>
  <si>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</si>
  <si>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</si>
  <si>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</si>
  <si>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</si>
  <si>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</si>
  <si>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</si>
  <si>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</si>
  <si>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</si>
  <si>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</si>
  <si>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</si>
  <si>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</si>
  <si>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</si>
  <si>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</si>
  <si>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</si>
  <si>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</si>
  <si>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</si>
  <si>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</si>
  <si>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</si>
  <si>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</si>
  <si>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</si>
  <si>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</si>
  <si>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</si>
  <si>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</si>
  <si>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</si>
  <si>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</si>
  <si>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</si>
  <si>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</si>
  <si>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</si>
  <si>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</si>
  <si>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</si>
  <si>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</si>
  <si>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</si>
  <si>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</si>
  <si>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</si>
  <si>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</si>
  <si>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</si>
  <si>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</si>
  <si>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</si>
  <si>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</si>
  <si>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</si>
  <si>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</si>
  <si>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</si>
  <si>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</si>
  <si>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</si>
  <si>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</si>
  <si>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</si>
  <si>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</si>
  <si>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</si>
  <si>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</si>
  <si>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</si>
  <si>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</si>
  <si>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</si>
  <si>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</si>
  <si>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</si>
  <si>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</si>
  <si>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</si>
  <si>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</si>
  <si>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</si>
  <si>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</si>
  <si>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</si>
  <si>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</si>
  <si>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</si>
  <si>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</si>
  <si>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</si>
  <si>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</si>
  <si>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</si>
  <si>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</si>
  <si>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</si>
  <si>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</si>
  <si>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</si>
  <si>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</si>
  <si>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</si>
  <si>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</si>
  <si>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</si>
  <si>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</si>
  <si>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</si>
  <si>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</si>
  <si>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</si>
  <si>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</si>
  <si>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</si>
  <si>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</si>
  <si>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</si>
  <si>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</si>
  <si>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</si>
  <si>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</si>
  <si>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</si>
  <si>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</si>
  <si>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</si>
  <si>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</si>
  <si>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</si>
  <si>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</si>
  <si>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</si>
  <si>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</si>
  <si>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</si>
  <si>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</si>
  <si>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</si>
  <si>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</si>
  <si>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</si>
  <si>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</si>
  <si>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</si>
  <si>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</si>
  <si>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</si>
  <si>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</si>
  <si>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</si>
  <si>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</si>
  <si>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</si>
  <si>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</si>
  <si>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</si>
  <si>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</si>
  <si>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</si>
  <si>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</si>
  <si>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</si>
  <si>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</si>
  <si>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</si>
  <si>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</si>
  <si>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</si>
  <si>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</si>
  <si>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</si>
  <si>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</si>
  <si>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</si>
  <si>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</si>
  <si>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</si>
  <si>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</si>
  <si>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</si>
  <si>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</si>
  <si>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</si>
  <si>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</si>
  <si>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</si>
  <si>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</si>
  <si>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</si>
  <si>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</si>
  <si>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</si>
  <si>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</si>
  <si>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</si>
  <si>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</si>
  <si>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</si>
  <si>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</si>
  <si>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</si>
  <si>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</si>
  <si>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</si>
  <si>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</si>
  <si>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</si>
  <si>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</si>
  <si>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</si>
  <si>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</si>
  <si>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</si>
  <si>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</si>
  <si>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</si>
  <si>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</si>
  <si>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</si>
  <si>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</si>
  <si>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</si>
  <si>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</si>
  <si>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</si>
  <si>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</si>
  <si>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</si>
  <si>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</si>
  <si>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</si>
  <si>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</si>
  <si>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</si>
  <si>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</si>
  <si>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</si>
  <si>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</si>
  <si>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</si>
  <si>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</si>
  <si>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</si>
  <si>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</si>
  <si>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</si>
  <si>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</si>
  <si>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</si>
  <si>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</si>
  <si>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</si>
  <si>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</si>
  <si>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</si>
  <si>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</si>
  <si>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</si>
  <si>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</si>
  <si>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</si>
  <si>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</si>
  <si>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</si>
  <si>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</si>
  <si>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</si>
  <si>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</si>
  <si>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</si>
  <si>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</si>
  <si>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</si>
  <si>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</si>
  <si>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</si>
  <si>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</si>
  <si>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</si>
  <si>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</si>
  <si>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</si>
  <si>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</si>
  <si>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</si>
  <si>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</si>
  <si>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</si>
  <si>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</si>
  <si>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</si>
  <si>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</si>
  <si>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</si>
  <si>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</si>
  <si>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</si>
  <si>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</si>
  <si>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</si>
  <si>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</si>
  <si>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</si>
  <si>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</si>
  <si>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</si>
  <si>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</si>
  <si>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</si>
  <si>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</si>
  <si>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</si>
  <si>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</si>
  <si>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</si>
  <si>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</si>
  <si>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</si>
  <si>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</si>
  <si>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</si>
  <si>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</si>
  <si>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</si>
  <si>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</si>
  <si>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</si>
  <si>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</si>
  <si>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</si>
  <si>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</si>
  <si>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</si>
  <si>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</si>
  <si>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</si>
  <si>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</si>
  <si>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</si>
  <si>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</si>
  <si>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</si>
  <si>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</si>
  <si>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</si>
  <si>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</si>
  <si>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</si>
  <si>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</si>
  <si>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</si>
  <si>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</si>
  <si>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</si>
  <si>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</si>
  <si>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</si>
  <si>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</si>
  <si>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</si>
  <si>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</si>
  <si>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</si>
  <si>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</si>
  <si>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</si>
  <si>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</si>
  <si>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</si>
  <si>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</si>
  <si>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</si>
  <si>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</si>
  <si>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</si>
  <si>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</si>
  <si>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</si>
  <si>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</si>
  <si>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</si>
  <si>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</si>
  <si>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</si>
  <si>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</si>
  <si>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</si>
  <si>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</si>
  <si>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</si>
  <si>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</si>
  <si>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</si>
  <si>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</si>
  <si>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</si>
  <si>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</si>
  <si>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</si>
  <si>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</si>
  <si>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</si>
  <si>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</si>
  <si>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</si>
  <si>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</si>
  <si>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</si>
  <si>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</si>
  <si>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</si>
  <si>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</si>
  <si>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</si>
  <si>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</si>
  <si>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</si>
  <si>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</si>
  <si>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</si>
  <si>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</si>
  <si>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</si>
  <si>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</si>
  <si>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</si>
  <si>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</si>
  <si>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</si>
  <si>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</si>
  <si>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</si>
  <si>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</si>
  <si>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</si>
  <si>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</si>
  <si>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</si>
  <si>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</si>
  <si>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</si>
  <si>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</si>
  <si>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</si>
  <si>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</si>
  <si>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</si>
  <si>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</si>
  <si>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</si>
  <si>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</si>
  <si>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</si>
  <si>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</si>
  <si>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</si>
  <si>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</si>
  <si>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</si>
  <si>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</si>
  <si>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</si>
  <si>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</si>
  <si>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</si>
  <si>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</si>
  <si>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</si>
  <si>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</si>
  <si>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</si>
  <si>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</si>
  <si>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</si>
  <si>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</si>
  <si>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</si>
  <si>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</si>
  <si>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</si>
  <si>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</si>
  <si>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</si>
  <si>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</si>
  <si>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</si>
  <si>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</si>
  <si>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</si>
  <si>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</si>
  <si>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</si>
  <si>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</si>
  <si>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</si>
  <si>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</si>
  <si>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</si>
  <si>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</si>
  <si>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</si>
  <si>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</si>
  <si>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</si>
  <si>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</si>
  <si>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</si>
  <si>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</si>
  <si>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</si>
  <si>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</si>
  <si>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</si>
  <si>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</si>
  <si>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</si>
  <si>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</si>
  <si>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</si>
  <si>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</si>
  <si>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</si>
  <si>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</si>
  <si>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</si>
  <si>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</si>
  <si>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</si>
  <si>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</si>
  <si>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</si>
  <si>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</si>
  <si>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</si>
  <si>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</si>
  <si>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</si>
  <si>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</si>
  <si>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</si>
  <si>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</si>
  <si>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</si>
  <si>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</si>
  <si>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</si>
  <si>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</si>
  <si>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</si>
  <si>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</si>
  <si>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</si>
  <si>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</si>
  <si>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</si>
  <si>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</si>
  <si>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</si>
  <si>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</si>
  <si>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</si>
  <si>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</si>
  <si>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</si>
  <si>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</si>
  <si>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</si>
  <si>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</si>
  <si>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</si>
  <si>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</si>
  <si>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</si>
  <si>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</si>
  <si>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</si>
  <si>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</si>
  <si>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</si>
  <si>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</si>
  <si>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</si>
  <si>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</si>
  <si>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</si>
  <si>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</si>
  <si>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</si>
  <si>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</si>
  <si>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</si>
  <si>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</si>
  <si>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</si>
  <si>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</si>
  <si>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</si>
  <si>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</si>
  <si>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</si>
  <si>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</si>
  <si>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</si>
  <si>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</si>
  <si>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</si>
  <si>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</si>
  <si>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</si>
  <si>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</si>
  <si>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</si>
  <si>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</si>
  <si>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</si>
  <si>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</si>
  <si>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</si>
  <si>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</si>
  <si>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</si>
  <si>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</si>
  <si>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</si>
  <si>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</si>
  <si>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</si>
  <si>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</si>
  <si>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</si>
  <si>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</si>
  <si>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</si>
  <si>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</si>
  <si>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</si>
  <si>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</si>
  <si>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</si>
  <si>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</si>
  <si>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</si>
  <si>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</si>
  <si>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</si>
  <si>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</si>
  <si>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</si>
  <si>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</si>
  <si>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</si>
  <si>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</si>
  <si>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</si>
  <si>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</si>
  <si>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</si>
  <si>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</si>
  <si>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</si>
  <si>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</si>
  <si>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</si>
  <si>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</si>
  <si>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</si>
  <si>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</si>
  <si>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</si>
  <si>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</si>
  <si>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</si>
  <si>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</si>
  <si>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</si>
  <si>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</si>
  <si>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</si>
  <si>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</si>
  <si>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</si>
  <si>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</si>
  <si>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</si>
  <si>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</si>
  <si>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</si>
  <si>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</si>
  <si>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</si>
  <si>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</si>
  <si>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</si>
  <si>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</si>
  <si>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</si>
  <si>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</si>
  <si>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</si>
  <si>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</si>
  <si>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</si>
  <si>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</si>
  <si>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</si>
  <si>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</si>
  <si>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</si>
  <si>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</si>
  <si>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</si>
  <si>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</si>
  <si>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</si>
  <si>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</si>
  <si>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</si>
  <si>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</si>
  <si>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</si>
  <si>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</si>
  <si>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</si>
  <si>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</si>
  <si>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</si>
  <si>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</si>
  <si>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</si>
  <si>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</si>
  <si>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</si>
  <si>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</si>
  <si>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</si>
  <si>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</si>
  <si>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</si>
  <si>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</si>
  <si>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</si>
  <si>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</si>
  <si>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</si>
  <si>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</si>
  <si>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</si>
  <si>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</si>
  <si>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</si>
  <si>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</si>
  <si>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</si>
  <si>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</si>
  <si>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</si>
  <si>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</si>
  <si>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</si>
  <si>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</si>
  <si>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</si>
  <si>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</si>
  <si>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</si>
  <si>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</si>
  <si>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</si>
  <si>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</si>
  <si>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</si>
  <si>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</si>
  <si>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</si>
  <si>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</si>
  <si>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</si>
  <si>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</si>
  <si>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</si>
  <si>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</si>
  <si>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</si>
  <si>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</si>
  <si>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</si>
  <si>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</si>
  <si>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</si>
  <si>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</si>
  <si>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</si>
  <si>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</si>
  <si>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</si>
  <si>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</si>
  <si>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</si>
  <si>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</si>
  <si>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</si>
  <si>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</si>
  <si>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</si>
  <si>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</si>
  <si>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</si>
  <si>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</si>
  <si>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</si>
  <si>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</si>
  <si>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</si>
  <si>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</si>
  <si>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</si>
  <si>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</si>
  <si>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</si>
  <si>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</si>
  <si>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</si>
  <si>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</si>
  <si>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</si>
  <si>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</si>
  <si>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</si>
  <si>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</si>
  <si>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</si>
  <si>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</si>
  <si>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</si>
  <si>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</si>
  <si>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</si>
  <si>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</si>
  <si>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</si>
  <si>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</si>
  <si>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</si>
  <si>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</si>
  <si>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</si>
  <si>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</si>
  <si>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</si>
  <si>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</si>
  <si>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</si>
  <si>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</si>
  <si>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</si>
  <si>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</si>
  <si>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</si>
  <si>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</si>
  <si>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</si>
  <si>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</si>
  <si>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</si>
  <si>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</si>
  <si>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</si>
  <si>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</si>
  <si>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</si>
  <si>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</si>
  <si>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</si>
  <si>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</si>
  <si>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</si>
  <si>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</si>
  <si>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</si>
  <si>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</si>
  <si>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</si>
  <si>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</si>
  <si>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</si>
  <si>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</si>
  <si>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</si>
  <si>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</si>
  <si>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</si>
  <si>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</si>
  <si>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</si>
  <si>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</si>
  <si>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</si>
  <si>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</si>
  <si>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</si>
  <si>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</si>
  <si>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</si>
  <si>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</si>
  <si>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</si>
  <si>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</si>
  <si>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</si>
  <si>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</si>
  <si>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</si>
  <si>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</si>
  <si>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</si>
  <si>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</si>
  <si>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</si>
  <si>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</si>
  <si>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</si>
  <si>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</si>
  <si>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</si>
  <si>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</si>
  <si>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</si>
  <si>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</si>
  <si>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</si>
  <si>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</si>
  <si>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</si>
  <si>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</si>
  <si>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</si>
  <si>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</si>
  <si>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</si>
  <si>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</si>
  <si>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</si>
  <si>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</si>
  <si>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</si>
  <si>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</si>
  <si>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</si>
  <si>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</si>
  <si>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</si>
  <si>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</si>
  <si>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</si>
  <si>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</si>
  <si>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</si>
  <si>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</si>
  <si>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</si>
  <si>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</si>
  <si>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</si>
  <si>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</si>
  <si>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</si>
  <si>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</si>
  <si>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</si>
  <si>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</si>
  <si>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</si>
  <si>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</si>
  <si>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</si>
  <si>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</si>
  <si>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</si>
  <si>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</si>
  <si>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</si>
  <si>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</si>
  <si>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</si>
  <si>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</si>
  <si>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</si>
  <si>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</si>
  <si>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</si>
  <si>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</si>
  <si>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</si>
  <si>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</si>
  <si>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</si>
  <si>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</si>
  <si>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</si>
  <si>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</si>
  <si>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</si>
  <si>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</si>
  <si>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</si>
  <si>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</si>
  <si>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</si>
  <si>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</si>
  <si>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</si>
  <si>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</si>
  <si>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</si>
  <si>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</si>
  <si>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</si>
  <si>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</si>
  <si>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</si>
  <si>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</si>
  <si>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</si>
  <si>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</si>
  <si>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</si>
  <si>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</si>
  <si>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</si>
  <si>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</si>
  <si>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</si>
  <si>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</si>
  <si>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</si>
  <si>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</si>
  <si>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</si>
  <si>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</si>
  <si>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</si>
  <si>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</si>
  <si>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</si>
  <si>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</si>
  <si>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</si>
  <si>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</si>
  <si>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</si>
  <si>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</si>
  <si>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</si>
  <si>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</si>
  <si>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</si>
  <si>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</si>
  <si>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</si>
  <si>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</si>
  <si>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</si>
  <si>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</si>
  <si>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</si>
  <si>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</si>
  <si>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</si>
  <si>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</si>
  <si>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</si>
  <si>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</si>
  <si>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</si>
  <si>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</si>
  <si>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</si>
  <si>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</si>
  <si>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</si>
  <si>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</si>
  <si>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</si>
  <si>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</si>
  <si>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</si>
  <si>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</si>
  <si>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</si>
  <si>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</si>
  <si>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</si>
  <si>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</si>
  <si>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</si>
  <si>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</si>
  <si>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</si>
  <si>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</si>
  <si>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</si>
  <si>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</si>
  <si>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</si>
  <si>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</si>
  <si>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</si>
  <si>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</si>
  <si>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</si>
  <si>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</si>
  <si>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</si>
  <si>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</si>
  <si>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</si>
  <si>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</si>
  <si>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</si>
  <si>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</si>
  <si>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</si>
  <si>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</si>
  <si>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</si>
  <si>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</si>
  <si>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</si>
  <si>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</si>
  <si>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</si>
  <si>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</si>
  <si>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</si>
  <si>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</si>
  <si>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</si>
  <si>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</si>
  <si>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</si>
  <si>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</si>
  <si>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</si>
  <si>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</si>
  <si>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</si>
  <si>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</si>
  <si>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</si>
  <si>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</si>
  <si>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</si>
  <si>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</si>
  <si>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</si>
  <si>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</si>
  <si>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</si>
  <si>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</si>
  <si>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</si>
  <si>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</si>
  <si>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</si>
  <si>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</si>
  <si>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</si>
  <si>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</si>
  <si>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</si>
  <si>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</si>
  <si>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</si>
  <si>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</si>
  <si>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</si>
  <si>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</si>
  <si>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</si>
  <si>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</si>
  <si>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</si>
  <si>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</si>
  <si>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</si>
  <si>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</si>
  <si>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</si>
  <si>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</si>
  <si>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</si>
  <si>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</si>
  <si>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</si>
  <si>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</si>
  <si>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</si>
  <si>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</si>
  <si>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</si>
  <si>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</si>
  <si>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</si>
  <si>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</si>
  <si>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</si>
  <si>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</si>
  <si>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</si>
  <si>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</si>
  <si>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</si>
  <si>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</si>
  <si>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</si>
  <si>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</si>
  <si>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</si>
  <si>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</si>
  <si>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</si>
  <si>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</si>
  <si>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</si>
  <si>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</si>
  <si>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</si>
  <si>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</si>
  <si>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</si>
  <si>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</si>
  <si>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</si>
  <si>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</si>
  <si>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</si>
  <si>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</si>
  <si>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</si>
  <si>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</si>
  <si>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</si>
  <si>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</si>
  <si>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</si>
  <si>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</si>
  <si>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</si>
  <si>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</si>
  <si>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</si>
  <si>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</si>
  <si>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</si>
  <si>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</si>
  <si>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</si>
  <si>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</si>
  <si>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</si>
  <si>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</si>
  <si>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</si>
  <si>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</si>
  <si>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</si>
  <si>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</si>
  <si>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</si>
  <si>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</si>
  <si>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</si>
  <si>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</si>
  <si>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</si>
  <si>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</si>
  <si>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</si>
  <si>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</si>
  <si>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</si>
  <si>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</si>
  <si>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</si>
  <si>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</si>
  <si>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</si>
  <si>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</si>
  <si>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</si>
  <si>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</si>
  <si>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</si>
  <si>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</si>
  <si>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</si>
  <si>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</si>
  <si>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</si>
  <si>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</si>
  <si>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</si>
  <si>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</si>
  <si>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</si>
  <si>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</si>
  <si>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</si>
  <si>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</si>
  <si>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</si>
  <si>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</si>
  <si>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</si>
  <si>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</si>
  <si>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</si>
  <si>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</si>
  <si>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</si>
  <si>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</si>
  <si>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</si>
  <si>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</si>
  <si>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</si>
  <si>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</si>
  <si>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</si>
  <si>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</si>
  <si>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</si>
  <si>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</si>
  <si>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</si>
  <si>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</si>
  <si>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</si>
  <si>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</si>
  <si>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</si>
  <si>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</si>
  <si>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</si>
  <si>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</si>
  <si>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</si>
  <si>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</si>
  <si>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</si>
  <si>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</si>
  <si>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</si>
  <si>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</si>
  <si>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</si>
  <si>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</si>
  <si>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</si>
  <si>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</si>
  <si>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</si>
  <si>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</si>
  <si>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</si>
  <si>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</si>
  <si>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</si>
  <si>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</si>
  <si>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</si>
  <si>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</si>
  <si>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</si>
  <si>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</si>
  <si>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</si>
  <si>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</si>
  <si>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</si>
  <si>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</si>
  <si>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</si>
  <si>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</si>
  <si>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</si>
  <si>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</si>
  <si>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</si>
  <si>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</si>
  <si>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</si>
  <si>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</si>
  <si>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</si>
  <si>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</si>
  <si>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</si>
  <si>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</si>
  <si>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</si>
  <si>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</si>
  <si>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</si>
  <si>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</si>
  <si>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</si>
  <si>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</si>
  <si>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</si>
  <si>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</si>
  <si>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</si>
  <si>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</si>
  <si>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</si>
  <si>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</si>
  <si>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</si>
  <si>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</si>
  <si>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</si>
  <si>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</si>
  <si>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</si>
  <si>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</si>
  <si>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</si>
  <si>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</si>
  <si>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</si>
  <si>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</si>
  <si>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</si>
  <si>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</si>
  <si>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</si>
  <si>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</si>
  <si>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</si>
  <si>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</si>
  <si>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</si>
  <si>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</si>
  <si>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</si>
  <si>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</si>
  <si>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</si>
  <si>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</si>
  <si>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</si>
  <si>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</si>
  <si>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</si>
  <si>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</si>
  <si>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</si>
  <si>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</si>
  <si>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</si>
  <si>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</si>
  <si>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</si>
  <si>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</si>
  <si>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</si>
  <si>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</si>
  <si>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</si>
  <si>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</si>
  <si>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</si>
  <si>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</si>
  <si>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</si>
  <si>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</si>
  <si>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</si>
  <si>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</si>
  <si>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</si>
  <si>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</si>
  <si>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</si>
  <si>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</si>
  <si>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</si>
  <si>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</si>
  <si>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</si>
  <si>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</si>
  <si>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</si>
  <si>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</si>
  <si>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</si>
  <si>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</si>
  <si>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</si>
  <si>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</si>
  <si>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</si>
  <si>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</si>
  <si>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</si>
  <si>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</si>
  <si>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</si>
  <si>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</si>
  <si>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</si>
  <si>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</si>
  <si>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</si>
  <si>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</si>
  <si>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</si>
  <si>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</si>
  <si>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</si>
  <si>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</si>
  <si>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</si>
  <si>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</si>
  <si>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</si>
  <si>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</si>
  <si>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</si>
  <si>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</si>
  <si>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</si>
  <si>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</si>
  <si>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</si>
  <si>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</si>
  <si>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</si>
  <si>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</si>
  <si>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</si>
  <si>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</si>
  <si>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</si>
  <si>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</si>
  <si>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</si>
  <si>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</si>
  <si>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</si>
  <si>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</si>
  <si>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</si>
  <si>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</si>
  <si>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</si>
  <si>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</si>
  <si>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</si>
  <si>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</si>
  <si>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</si>
  <si>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</si>
  <si>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</si>
  <si>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</si>
  <si>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</si>
  <si>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</si>
  <si>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</si>
  <si>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</si>
  <si>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</si>
  <si>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</si>
  <si>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</si>
  <si>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</si>
  <si>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</si>
  <si>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</si>
  <si>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</si>
  <si>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</si>
  <si>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</si>
  <si>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</si>
  <si>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</si>
  <si>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</si>
  <si>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</si>
  <si>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</si>
  <si>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</si>
  <si>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</si>
  <si>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</si>
  <si>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</si>
  <si>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</si>
  <si>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</si>
  <si>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</si>
  <si>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</si>
  <si>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</si>
  <si>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</si>
  <si>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</si>
  <si>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</si>
  <si>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</si>
  <si>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</si>
  <si>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</si>
  <si>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</si>
  <si>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</si>
  <si>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</si>
  <si>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</si>
  <si>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</si>
  <si>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</si>
  <si>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</si>
  <si>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</si>
  <si>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</si>
  <si>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</si>
  <si>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</si>
  <si>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</si>
  <si>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</si>
  <si>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</si>
  <si>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</si>
  <si>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</si>
  <si>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</si>
  <si>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</si>
  <si>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</si>
  <si>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</si>
  <si>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</si>
  <si>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</si>
  <si>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</si>
  <si>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</si>
  <si>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</si>
  <si>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</si>
  <si>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</si>
  <si>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</si>
  <si>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</si>
  <si>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</si>
  <si>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</si>
  <si>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</si>
  <si>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</si>
  <si>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</si>
  <si>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</si>
  <si>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</si>
  <si>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</si>
  <si>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</si>
  <si>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</si>
  <si>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</si>
  <si>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</si>
  <si>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</si>
  <si>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</si>
  <si>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</si>
  <si>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</si>
  <si>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</si>
  <si>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</si>
  <si>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</si>
  <si>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</si>
  <si>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</si>
  <si>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</si>
  <si>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</si>
  <si>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</si>
  <si>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</si>
  <si>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</si>
  <si>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</si>
  <si>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</si>
  <si>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</si>
  <si>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</si>
  <si>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</si>
  <si>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</si>
  <si>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</si>
  <si>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</si>
  <si>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</si>
  <si>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</si>
  <si>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</si>
  <si>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</si>
  <si>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</si>
  <si>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</si>
  <si>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</si>
  <si>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</si>
  <si>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</si>
  <si>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</si>
  <si>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</si>
  <si>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</si>
  <si>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</si>
  <si>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</si>
  <si>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</si>
  <si>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</si>
  <si>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</si>
  <si>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</si>
  <si>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</si>
  <si>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</si>
  <si>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</si>
  <si>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</si>
  <si>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</si>
  <si>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</si>
  <si>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</si>
  <si>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</si>
  <si>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</si>
  <si>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</si>
  <si>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</si>
  <si>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</si>
  <si>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</si>
  <si>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</si>
  <si>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</si>
  <si>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</si>
  <si>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</si>
  <si>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</si>
  <si>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</si>
  <si>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</si>
  <si>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</si>
  <si>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</si>
  <si>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</si>
  <si>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</si>
  <si>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</si>
  <si>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</si>
  <si>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</si>
  <si>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</si>
  <si>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</si>
  <si>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</si>
  <si>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</si>
  <si>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</si>
  <si>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</si>
  <si>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</si>
  <si>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</si>
  <si>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</si>
  <si>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</si>
  <si>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</si>
  <si>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</si>
  <si>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</si>
  <si>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</si>
  <si>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</si>
  <si>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</si>
  <si>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</si>
  <si>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</si>
  <si>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</si>
  <si>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</si>
  <si>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</si>
  <si>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</si>
  <si>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</si>
  <si>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</si>
  <si>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</si>
  <si>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</si>
  <si>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</si>
  <si>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</si>
  <si>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</si>
  <si>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</si>
  <si>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</si>
  <si>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</si>
  <si>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</si>
  <si>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</si>
  <si>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</si>
  <si>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</si>
  <si>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</si>
  <si>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</si>
  <si>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</si>
  <si>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</si>
  <si>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</si>
  <si>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</si>
  <si>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</si>
  <si>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</si>
  <si>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</si>
  <si>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</si>
  <si>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</si>
  <si>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</si>
  <si>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</si>
  <si>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</si>
  <si>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</si>
  <si>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</si>
  <si>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</si>
  <si>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</si>
  <si>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</si>
  <si>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</si>
  <si>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</si>
  <si>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</si>
  <si>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</si>
  <si>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</si>
  <si>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</si>
  <si>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</si>
  <si>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</si>
  <si>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</si>
  <si>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</si>
  <si>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</si>
  <si>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</si>
  <si>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</si>
  <si>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</si>
  <si>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</si>
  <si>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</si>
  <si>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</si>
  <si>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</si>
  <si>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</si>
  <si>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</si>
  <si>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</si>
  <si>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</si>
  <si>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</si>
  <si>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</si>
  <si>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</si>
  <si>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</si>
  <si>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</si>
  <si>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</si>
  <si>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</si>
  <si>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</si>
  <si>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</si>
  <si>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</si>
  <si>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</si>
  <si>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</si>
  <si>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</si>
  <si>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</si>
  <si>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</si>
  <si>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</si>
  <si>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</si>
  <si>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</si>
  <si>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</si>
  <si>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</si>
  <si>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</si>
  <si>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</si>
  <si>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</si>
  <si>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</si>
  <si>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</si>
  <si>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</si>
  <si>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</si>
  <si>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</si>
  <si>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</si>
  <si>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</si>
  <si>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</si>
  <si>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</si>
  <si>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</si>
  <si>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</si>
  <si>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</si>
  <si>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</si>
  <si>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</si>
  <si>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</si>
  <si>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</si>
  <si>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</si>
  <si>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</si>
  <si>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</si>
  <si>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</si>
  <si>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</si>
  <si>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</si>
  <si>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</si>
  <si>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</si>
  <si>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</si>
  <si>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</si>
  <si>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</si>
  <si>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</si>
  <si>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</si>
  <si>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</si>
  <si>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</si>
  <si>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</si>
  <si>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</si>
  <si>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</si>
  <si>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</si>
  <si>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</si>
  <si>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</si>
  <si>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</si>
  <si>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</si>
  <si>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</si>
  <si>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</si>
  <si>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</si>
  <si>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</si>
  <si>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</si>
  <si>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</si>
  <si>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</si>
  <si>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</si>
  <si>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</si>
  <si>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</si>
  <si>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</si>
  <si>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</si>
  <si>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</si>
  <si>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</si>
  <si>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</si>
  <si>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</si>
  <si>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</si>
  <si>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</si>
  <si>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</si>
  <si>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</si>
  <si>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</si>
  <si>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</si>
  <si>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</si>
  <si>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</si>
  <si>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</si>
  <si>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</si>
  <si>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</si>
  <si>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</si>
  <si>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</si>
  <si>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</si>
  <si>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</si>
  <si>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</si>
  <si>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</si>
  <si>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</si>
  <si>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</si>
  <si>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</si>
  <si>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</si>
  <si>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</si>
  <si>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</si>
  <si>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</si>
  <si>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</si>
  <si>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</si>
  <si>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</si>
  <si>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</si>
  <si>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</si>
  <si>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</si>
  <si>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</si>
  <si>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</si>
  <si>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</si>
  <si>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</si>
  <si>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</si>
  <si>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</si>
  <si>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</si>
  <si>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</si>
  <si>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</si>
  <si>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</si>
  <si>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</si>
  <si>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</si>
  <si>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</si>
  <si>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</si>
  <si>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</si>
  <si>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</si>
  <si>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</si>
  <si>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</si>
  <si>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</si>
  <si>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</si>
  <si>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</si>
  <si>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</si>
  <si>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</si>
  <si>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</si>
  <si>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</si>
  <si>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</si>
  <si>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</si>
  <si>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</si>
  <si>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</si>
  <si>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</si>
  <si>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</si>
  <si>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</si>
  <si>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</si>
  <si>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</si>
  <si>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</si>
  <si>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</si>
  <si>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</si>
  <si>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</si>
  <si>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</si>
  <si>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</si>
  <si>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</si>
  <si>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</si>
  <si>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</si>
  <si>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</si>
  <si>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</si>
  <si>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</si>
  <si>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</si>
  <si>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</si>
  <si>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</si>
  <si>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</si>
  <si>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</si>
  <si>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</si>
  <si>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</si>
  <si>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</si>
  <si>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</si>
  <si>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</si>
  <si>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</si>
  <si>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</si>
  <si>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</si>
  <si>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</si>
  <si>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</si>
  <si>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</si>
  <si>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</si>
  <si>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</si>
  <si>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</si>
  <si>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</si>
  <si>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</si>
  <si>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</si>
  <si>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</si>
  <si>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</si>
  <si>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</si>
  <si>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</si>
  <si>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</si>
  <si>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</si>
  <si>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</si>
  <si>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</si>
  <si>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</si>
  <si>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</si>
  <si>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</si>
  <si>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</si>
  <si>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</si>
  <si>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</si>
  <si>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</si>
  <si>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</si>
  <si>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</si>
  <si>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</si>
  <si>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</si>
  <si>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</si>
  <si>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</si>
  <si>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</si>
  <si>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</si>
  <si>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</si>
  <si>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</si>
  <si>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</si>
  <si>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</si>
  <si>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</si>
  <si>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</si>
  <si>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</si>
  <si>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</si>
  <si>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</si>
  <si>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</si>
  <si>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</si>
  <si>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</si>
  <si>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</si>
  <si>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</si>
  <si>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</si>
  <si>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</si>
  <si>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</si>
  <si>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</si>
  <si>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</si>
  <si>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</si>
  <si>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</si>
  <si>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</si>
  <si>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</si>
  <si>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</si>
  <si>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</si>
  <si>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</si>
  <si>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</si>
  <si>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</si>
  <si>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</si>
  <si>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</si>
  <si>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</si>
  <si>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</si>
  <si>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</si>
  <si>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</si>
  <si>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</si>
  <si>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</si>
  <si>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</si>
  <si>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</si>
  <si>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</si>
  <si>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</si>
  <si>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</si>
  <si>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</si>
  <si>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</si>
  <si>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</si>
  <si>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</si>
  <si>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</si>
  <si>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</si>
  <si>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</si>
  <si>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</si>
  <si>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</si>
  <si>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</si>
  <si>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</si>
  <si>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</si>
  <si>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</si>
  <si>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</si>
  <si>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</si>
  <si>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</si>
  <si>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</si>
  <si>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</si>
  <si>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</si>
  <si>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</si>
  <si>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</si>
  <si>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</si>
  <si>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</si>
  <si>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</si>
  <si>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</si>
  <si>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</si>
  <si>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</si>
  <si>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</si>
  <si>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</si>
  <si>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</si>
  <si>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</si>
  <si>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</si>
  <si>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</si>
  <si>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</si>
  <si>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</si>
  <si>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</si>
  <si>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</si>
  <si>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</si>
  <si>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</si>
  <si>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</si>
  <si>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</si>
  <si>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</si>
  <si>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</si>
  <si>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</si>
  <si>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</si>
  <si>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</si>
  <si>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</si>
  <si>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</si>
  <si>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</si>
  <si>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</si>
  <si>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</si>
  <si>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</si>
  <si>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</si>
  <si>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</si>
  <si>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</si>
  <si>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</si>
  <si>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</si>
  <si>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</si>
  <si>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</si>
  <si>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</si>
  <si>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</si>
  <si>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</si>
  <si>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</si>
  <si>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</si>
  <si>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</si>
  <si>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</si>
  <si>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</si>
  <si>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</si>
  <si>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</si>
  <si>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</si>
  <si>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</si>
  <si>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</si>
  <si>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</si>
  <si>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</si>
  <si>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</si>
  <si>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</si>
  <si>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</si>
  <si>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</si>
  <si>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</si>
  <si>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</si>
  <si>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</si>
  <si>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</si>
  <si>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</si>
  <si>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</si>
  <si>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</si>
  <si>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</si>
  <si>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</si>
  <si>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</si>
  <si>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</si>
  <si>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</si>
  <si>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</si>
  <si>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</si>
  <si>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</si>
  <si>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</si>
  <si>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</si>
  <si>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</si>
  <si>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</si>
  <si>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</si>
  <si>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</si>
  <si>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</si>
  <si>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</si>
  <si>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</si>
  <si>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</si>
  <si>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</si>
  <si>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</si>
  <si>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</si>
  <si>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</si>
  <si>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</si>
  <si>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</si>
  <si>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</si>
  <si>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</si>
  <si>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</si>
  <si>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</si>
  <si>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</si>
  <si>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</si>
  <si>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</si>
  <si>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</si>
  <si>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</si>
  <si>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</si>
  <si>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</si>
  <si>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</si>
  <si>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</si>
  <si>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</si>
  <si>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</si>
  <si>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</si>
  <si>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</si>
  <si>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</si>
  <si>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</si>
  <si>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</si>
  <si>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</si>
  <si>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</si>
  <si>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</si>
  <si>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</si>
  <si>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</si>
  <si>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</si>
  <si>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</si>
  <si>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</si>
  <si>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</si>
  <si>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</si>
  <si>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</si>
  <si>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</si>
  <si>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</si>
  <si>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</si>
  <si>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</si>
  <si>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</si>
  <si>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</si>
  <si>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</si>
  <si>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</si>
  <si>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</si>
  <si>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</si>
  <si>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</si>
  <si>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</si>
  <si>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</si>
  <si>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</si>
  <si>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</si>
  <si>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</si>
  <si>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</si>
  <si>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</si>
  <si>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</si>
  <si>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</si>
  <si>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</si>
  <si>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</si>
  <si>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</si>
  <si>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</si>
  <si>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</si>
  <si>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</si>
  <si>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</si>
  <si>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</si>
  <si>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</si>
  <si>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</si>
  <si>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</si>
  <si>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</si>
  <si>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</si>
  <si>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</si>
  <si>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</si>
  <si>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</si>
  <si>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</si>
  <si>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</si>
  <si>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</si>
  <si>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</si>
  <si>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</si>
  <si>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</si>
  <si>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</si>
  <si>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</si>
  <si>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</si>
  <si>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</si>
  <si>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</si>
  <si>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</si>
  <si>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</si>
  <si>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</si>
  <si>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</si>
  <si>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</si>
  <si>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</si>
  <si>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</si>
  <si>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</si>
  <si>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</si>
  <si>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</si>
  <si>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</si>
  <si>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</si>
  <si>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</si>
  <si>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</si>
  <si>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</si>
  <si>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</si>
  <si>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</si>
  <si>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</si>
  <si>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</si>
  <si>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</si>
  <si>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</si>
  <si>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</si>
  <si>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</si>
  <si>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</si>
  <si>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</si>
  <si>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</si>
  <si>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</si>
  <si>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</si>
  <si>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</si>
  <si>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</si>
  <si>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</si>
  <si>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</si>
  <si>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</si>
  <si>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</si>
  <si>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</si>
  <si>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</si>
  <si>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</si>
  <si>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</si>
  <si>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</si>
  <si>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</si>
  <si>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</si>
  <si>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</si>
  <si>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</si>
  <si>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</si>
  <si>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</si>
  <si>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</si>
  <si>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</si>
  <si>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</si>
  <si>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</si>
  <si>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</si>
  <si>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</si>
  <si>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</si>
  <si>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</si>
  <si>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</si>
  <si>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</si>
  <si>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</si>
  <si>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</si>
  <si>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</si>
  <si>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</si>
  <si>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</si>
  <si>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</si>
  <si>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</si>
  <si>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</si>
  <si>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</si>
  <si>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</si>
  <si>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</si>
  <si>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</si>
  <si>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</si>
  <si>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</si>
  <si>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</si>
  <si>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</si>
  <si>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</si>
  <si>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</si>
  <si>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</si>
  <si>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</si>
  <si>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</si>
  <si>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</si>
  <si>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</si>
  <si>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</si>
  <si>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</si>
  <si>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</si>
  <si>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</si>
  <si>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</si>
  <si>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</si>
  <si>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</si>
  <si>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</si>
  <si>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</si>
  <si>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</si>
  <si>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</si>
  <si>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</si>
  <si>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</si>
  <si>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</si>
  <si>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</si>
  <si>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</si>
  <si>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</si>
  <si>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</si>
  <si>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</si>
  <si>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</si>
  <si>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</si>
  <si>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</si>
  <si>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</si>
  <si>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</si>
  <si>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</si>
  <si>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</si>
  <si>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</si>
  <si>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</si>
  <si>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</si>
  <si>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</si>
  <si>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</si>
  <si>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</si>
  <si>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</si>
  <si>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</si>
  <si>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</si>
  <si>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</si>
  <si>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</si>
  <si>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</si>
  <si>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</si>
  <si>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</si>
  <si>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</si>
  <si>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</si>
  <si>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</si>
  <si>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</si>
  <si>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</si>
  <si>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</si>
  <si>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</si>
  <si>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</si>
  <si>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</si>
  <si>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</si>
  <si>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</si>
  <si>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</si>
  <si>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</si>
  <si>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</si>
  <si>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</si>
  <si>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</si>
  <si>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</si>
  <si>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</si>
  <si>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</si>
  <si>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</si>
  <si>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</si>
  <si>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</si>
  <si>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</si>
  <si>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</si>
  <si>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</si>
  <si>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</si>
  <si>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</si>
  <si>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</si>
  <si>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</si>
  <si>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</si>
  <si>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</si>
  <si>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</si>
  <si>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</si>
  <si>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</si>
  <si>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</si>
  <si>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</si>
  <si>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</si>
  <si>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</si>
  <si>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</si>
  <si>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</si>
  <si>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</si>
  <si>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</si>
  <si>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</si>
  <si>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</si>
  <si>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</si>
  <si>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</si>
  <si>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</si>
  <si>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</si>
  <si>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</si>
  <si>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</si>
  <si>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</si>
  <si>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</si>
  <si>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</si>
  <si>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</si>
  <si>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</si>
  <si>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</si>
  <si>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</si>
  <si>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</si>
  <si>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</si>
  <si>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</si>
  <si>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</si>
  <si>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</si>
  <si>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</si>
  <si>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</si>
  <si>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</si>
  <si>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</si>
  <si>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</si>
  <si>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</si>
  <si>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</si>
  <si>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</si>
  <si>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</si>
  <si>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</si>
  <si>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</si>
  <si>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</si>
  <si>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</si>
  <si>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</si>
  <si>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</si>
  <si>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</si>
  <si>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</si>
  <si>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</si>
  <si>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</si>
  <si>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</si>
  <si>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</si>
  <si>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</si>
  <si>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</si>
  <si>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</si>
  <si>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</si>
  <si>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</si>
  <si>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</si>
  <si>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</si>
  <si>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</si>
  <si>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</si>
  <si>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</si>
  <si>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</si>
  <si>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</si>
  <si>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</si>
  <si>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</si>
  <si>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</si>
  <si>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</si>
  <si>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</si>
  <si>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</si>
  <si>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</si>
  <si>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</si>
  <si>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</si>
  <si>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</si>
  <si>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</si>
  <si>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</si>
  <si>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</si>
  <si>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</si>
  <si>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</si>
  <si>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</si>
  <si>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</si>
  <si>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</si>
  <si>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</si>
  <si>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</si>
  <si>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</si>
  <si>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</si>
  <si>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</si>
  <si>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</si>
  <si>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</si>
  <si>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</si>
  <si>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</si>
  <si>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</si>
  <si>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</si>
  <si>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</si>
  <si>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</si>
  <si>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</si>
  <si>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</si>
  <si>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</si>
  <si>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</si>
  <si>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</si>
  <si>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</si>
  <si>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</si>
  <si>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</si>
  <si>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</si>
  <si>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</si>
  <si>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</si>
  <si>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</si>
  <si>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</si>
  <si>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</si>
  <si>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</si>
  <si>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</si>
  <si>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</si>
  <si>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</si>
  <si>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</si>
  <si>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</si>
  <si>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</si>
  <si>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</si>
  <si>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</si>
  <si>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</si>
  <si>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</si>
  <si>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</si>
  <si>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</si>
  <si>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</si>
  <si>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</si>
  <si>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</si>
  <si>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</si>
  <si>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</si>
  <si>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</si>
  <si>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</si>
  <si>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</si>
  <si>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</si>
  <si>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</si>
  <si>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</si>
  <si>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</si>
  <si>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</si>
  <si>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</si>
  <si>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</si>
  <si>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</si>
  <si>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</si>
  <si>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</si>
  <si>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</si>
  <si>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</si>
  <si>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</si>
  <si>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</si>
  <si>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</si>
  <si>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</si>
  <si>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</si>
  <si>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</si>
  <si>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</si>
  <si>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</si>
  <si>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</si>
  <si>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</si>
  <si>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</si>
  <si>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</si>
  <si>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</si>
  <si>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</si>
  <si>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</si>
  <si>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</si>
  <si>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</si>
  <si>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</si>
  <si>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</si>
  <si>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</si>
  <si>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</si>
  <si>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</si>
  <si>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</si>
  <si>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</si>
  <si>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</si>
  <si>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</si>
  <si>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</si>
  <si>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</si>
  <si>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</si>
  <si>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</si>
  <si>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</si>
  <si>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</si>
  <si>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</si>
  <si>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</si>
  <si>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</si>
  <si>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</si>
  <si>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</si>
  <si>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</si>
  <si>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</si>
  <si>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</si>
  <si>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</si>
  <si>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</si>
  <si>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</si>
  <si>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</si>
  <si>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</si>
  <si>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</si>
  <si>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</si>
  <si>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</si>
  <si>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</si>
  <si>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</si>
  <si>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</si>
  <si>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</si>
  <si>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</si>
  <si>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</si>
  <si>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</si>
  <si>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</si>
  <si>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</si>
  <si>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</si>
  <si>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</si>
  <si>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</si>
  <si>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</si>
  <si>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</si>
  <si>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</si>
  <si>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</si>
  <si>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</si>
  <si>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</si>
  <si>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</si>
  <si>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</si>
  <si>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</si>
  <si>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</si>
  <si>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</si>
  <si>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</si>
  <si>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</si>
  <si>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</si>
  <si>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</si>
  <si>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</si>
  <si>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</si>
  <si>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</si>
  <si>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</si>
  <si>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</si>
  <si>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</si>
  <si>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</si>
  <si>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</si>
  <si>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</si>
  <si>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</si>
  <si>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</si>
  <si>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</si>
  <si>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</si>
  <si>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</si>
  <si>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</si>
  <si>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</si>
  <si>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</si>
  <si>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</si>
  <si>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</si>
  <si>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</si>
  <si>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</si>
  <si>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</si>
  <si>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</si>
  <si>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</si>
  <si>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</si>
  <si>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</si>
  <si>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</si>
  <si>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</si>
  <si>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</si>
  <si>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</si>
  <si>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</si>
  <si>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</si>
  <si>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</si>
  <si>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</si>
  <si>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</si>
  <si>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</si>
  <si>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</si>
  <si>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</si>
  <si>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</si>
  <si>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</si>
  <si>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</si>
  <si>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</si>
  <si>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</si>
  <si>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</si>
  <si>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</si>
  <si>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</si>
  <si>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</si>
  <si>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</si>
  <si>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</si>
  <si>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</si>
  <si>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</si>
  <si>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</si>
  <si>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</si>
  <si>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</si>
  <si>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</si>
  <si>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</si>
  <si>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</si>
  <si>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</si>
  <si>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</si>
  <si>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</si>
  <si>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</si>
  <si>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</si>
  <si>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</si>
  <si>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</si>
  <si>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</si>
  <si>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</si>
  <si>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</si>
  <si>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</si>
  <si>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</si>
  <si>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</si>
  <si>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</si>
  <si>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</si>
  <si>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</si>
  <si>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</si>
  <si>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</si>
  <si>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</si>
  <si>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</si>
  <si>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</si>
  <si>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</si>
  <si>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</si>
  <si>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</si>
  <si>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</si>
  <si>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</si>
  <si>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</si>
  <si>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</si>
  <si>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</si>
  <si>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</si>
  <si>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</si>
  <si>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</si>
  <si>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</si>
  <si>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</si>
  <si>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</si>
  <si>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</si>
  <si>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</si>
  <si>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</si>
  <si>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</si>
  <si>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</si>
  <si>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</si>
  <si>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</si>
  <si>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</si>
  <si>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</si>
  <si>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</si>
  <si>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</si>
  <si>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</si>
  <si>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</si>
  <si>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</si>
  <si>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</si>
  <si>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</si>
  <si>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</si>
  <si>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</si>
  <si>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</si>
  <si>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</si>
  <si>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</si>
  <si>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</si>
  <si>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</si>
  <si>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</si>
  <si>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</si>
  <si>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</si>
  <si>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</si>
  <si>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</si>
  <si>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</si>
  <si>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</si>
  <si>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</si>
  <si>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</si>
  <si>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</si>
  <si>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</si>
  <si>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</si>
  <si>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</si>
  <si>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</si>
  <si>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</si>
  <si>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</si>
  <si>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</si>
  <si>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</si>
  <si>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</si>
  <si>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</si>
  <si>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</si>
  <si>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</si>
  <si>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</si>
  <si>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</si>
  <si>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</si>
  <si>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</si>
  <si>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</si>
  <si>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</si>
  <si>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</si>
  <si>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</si>
  <si>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</si>
  <si>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</si>
  <si>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</si>
  <si>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</si>
  <si>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</si>
  <si>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</si>
  <si>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</si>
  <si>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</si>
  <si>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</si>
  <si>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</si>
  <si>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</si>
  <si>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</si>
  <si>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</si>
  <si>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</si>
  <si>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</si>
  <si>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</si>
  <si>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</si>
  <si>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</si>
  <si>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</si>
  <si>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</si>
  <si>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</si>
  <si>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</si>
  <si>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</si>
  <si>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</si>
  <si>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</si>
  <si>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</si>
  <si>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</si>
  <si>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</si>
  <si>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</si>
  <si>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</si>
  <si>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</si>
  <si>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</si>
  <si>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</si>
  <si>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</si>
  <si>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</si>
  <si>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</si>
  <si>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</si>
  <si>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</si>
  <si>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</si>
  <si>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</si>
  <si>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</si>
  <si>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</si>
  <si>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</si>
  <si>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</si>
  <si>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</si>
  <si>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</si>
  <si>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</si>
  <si>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</si>
  <si>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</si>
  <si>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</si>
  <si>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</si>
  <si>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</si>
  <si>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</si>
  <si>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</si>
  <si>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</si>
  <si>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</si>
  <si>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</si>
  <si>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</si>
  <si>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</si>
  <si>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</si>
  <si>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</si>
  <si>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</si>
  <si>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</si>
  <si>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</si>
  <si>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</si>
  <si>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</si>
  <si>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</si>
  <si>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</si>
  <si>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</si>
  <si>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</si>
  <si>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</si>
  <si>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</si>
  <si>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</si>
  <si>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</si>
  <si>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</si>
  <si>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</si>
  <si>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</si>
  <si>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</si>
  <si>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</si>
  <si>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</si>
  <si>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</si>
  <si>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</si>
  <si>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</si>
  <si>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</si>
  <si>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</si>
  <si>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</si>
  <si>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</si>
  <si>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</si>
  <si>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</si>
  <si>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</si>
  <si>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</si>
  <si>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</si>
  <si>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</si>
  <si>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</si>
  <si>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</si>
  <si>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</si>
  <si>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</si>
  <si>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</si>
  <si>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</si>
  <si>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</si>
  <si>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</si>
  <si>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</si>
  <si>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</si>
  <si>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</si>
  <si>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</si>
  <si>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</si>
  <si>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</si>
  <si>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</si>
  <si>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</si>
  <si>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</si>
  <si>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</si>
  <si>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</si>
  <si>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</si>
  <si>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</si>
  <si>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</si>
  <si>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</si>
  <si>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</si>
  <si>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</si>
  <si>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</si>
  <si>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</si>
  <si>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</si>
  <si>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</si>
  <si>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</si>
  <si>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</si>
  <si>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</si>
  <si>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</si>
  <si>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</si>
  <si>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</si>
  <si>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</si>
  <si>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</si>
  <si>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</si>
  <si>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</si>
  <si>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</si>
  <si>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</si>
  <si>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</si>
  <si>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</si>
  <si>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</si>
  <si>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</si>
  <si>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</si>
  <si>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</si>
  <si>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</si>
  <si>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</si>
  <si>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</si>
  <si>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</si>
  <si>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</si>
  <si>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</si>
  <si>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</si>
  <si>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</si>
  <si>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</si>
  <si>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</si>
  <si>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</si>
  <si>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</si>
  <si>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</si>
  <si>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</si>
  <si>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</si>
  <si>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</si>
  <si>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</si>
  <si>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</si>
  <si>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</si>
  <si>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</si>
  <si>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</si>
  <si>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</si>
  <si>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</si>
  <si>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</si>
  <si>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</si>
  <si>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</si>
  <si>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</si>
  <si>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</si>
  <si>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</si>
  <si>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</si>
  <si>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</si>
  <si>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</si>
  <si>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</si>
  <si>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</si>
  <si>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</si>
  <si>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</si>
  <si>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</si>
  <si>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</si>
  <si>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</si>
  <si>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</si>
  <si>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</si>
  <si>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</si>
  <si>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</si>
  <si>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</si>
  <si>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</si>
  <si>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</si>
  <si>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</si>
  <si>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</si>
  <si>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</si>
  <si>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</si>
  <si>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</si>
  <si>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</si>
  <si>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</si>
  <si>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</si>
  <si>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</si>
  <si>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</si>
  <si>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</si>
  <si>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</si>
  <si>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</si>
  <si>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</si>
  <si>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</si>
  <si>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</si>
  <si>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</si>
  <si>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</si>
  <si>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</si>
  <si>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</si>
  <si>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</si>
  <si>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</si>
  <si>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</si>
  <si>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</si>
  <si>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</si>
  <si>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</si>
  <si>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</si>
  <si>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</si>
  <si>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</si>
  <si>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</si>
  <si>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</si>
  <si>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</si>
  <si>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</si>
  <si>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</si>
  <si>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</si>
  <si>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</si>
  <si>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</si>
  <si>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</si>
  <si>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</si>
  <si>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</si>
  <si>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</si>
  <si>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</si>
  <si>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</si>
  <si>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</si>
  <si>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</si>
  <si>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</si>
  <si>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</si>
  <si>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</si>
  <si>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</si>
  <si>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</si>
  <si>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</si>
  <si>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</si>
  <si>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</si>
  <si>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</si>
  <si>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</si>
  <si>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</si>
  <si>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</si>
  <si>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</si>
  <si>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</si>
  <si>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</si>
  <si>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</si>
  <si>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</si>
  <si>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</si>
  <si>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</si>
  <si>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</si>
  <si>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</si>
  <si>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</si>
  <si>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</si>
  <si>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</si>
  <si>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</si>
  <si>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</si>
  <si>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</si>
  <si>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</si>
  <si>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</si>
  <si>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</si>
  <si>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</si>
  <si>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</si>
  <si>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</si>
  <si>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</si>
  <si>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</si>
  <si>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</si>
  <si>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</si>
  <si>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</si>
  <si>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</si>
  <si>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</si>
  <si>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</si>
  <si>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</si>
  <si>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</si>
  <si>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</si>
  <si>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</si>
  <si>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</si>
  <si>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</si>
  <si>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</si>
  <si>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</si>
  <si>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</si>
  <si>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</si>
  <si>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</si>
  <si>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</si>
  <si>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</si>
  <si>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</si>
  <si>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</si>
  <si>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</si>
  <si>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</si>
  <si>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</si>
  <si>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</si>
  <si>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</si>
  <si>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</si>
  <si>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</si>
  <si>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</si>
  <si>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</si>
  <si>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</si>
  <si>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</si>
  <si>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</si>
  <si>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</si>
  <si>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</si>
  <si>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</si>
  <si>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</si>
  <si>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</si>
  <si>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</si>
  <si>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</si>
  <si>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</si>
  <si>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</si>
  <si>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</si>
  <si>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</si>
  <si>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</si>
  <si>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</si>
  <si>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</si>
  <si>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</si>
  <si>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</si>
  <si>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</si>
  <si>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</si>
  <si>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</si>
  <si>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</si>
  <si>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</si>
  <si>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</si>
  <si>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</si>
  <si>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</si>
  <si>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</si>
  <si>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</si>
  <si>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</si>
  <si>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</si>
  <si>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</si>
  <si>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</si>
  <si>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</si>
  <si>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</si>
  <si>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</si>
  <si>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</si>
  <si>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</si>
  <si>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</si>
  <si>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</si>
  <si>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</si>
  <si>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</si>
  <si>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</si>
  <si>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</si>
  <si>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</si>
  <si>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</si>
  <si>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</si>
  <si>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</si>
  <si>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</si>
  <si>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</si>
  <si>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</si>
  <si>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</si>
  <si>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</si>
  <si>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</si>
  <si>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</si>
  <si>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</si>
  <si>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</si>
  <si>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</si>
  <si>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</si>
  <si>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</si>
  <si>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</si>
  <si>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</si>
  <si>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</si>
  <si>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</si>
  <si>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</si>
  <si>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</si>
  <si>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</si>
  <si>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</si>
  <si>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</si>
  <si>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</si>
  <si>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</si>
  <si>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</si>
  <si>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</si>
  <si>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</si>
  <si>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</si>
  <si>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</si>
  <si>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</si>
  <si>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</si>
  <si>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</si>
  <si>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</si>
  <si>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</si>
  <si>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</si>
  <si>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</si>
  <si>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</si>
  <si>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</si>
  <si>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</si>
  <si>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</si>
  <si>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</si>
  <si>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</si>
  <si>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</si>
  <si>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</si>
  <si>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</si>
  <si>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</si>
  <si>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</si>
  <si>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</si>
  <si>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</si>
  <si>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</si>
  <si>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</si>
  <si>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</si>
  <si>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</si>
  <si>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</si>
  <si>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</si>
  <si>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</si>
  <si>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</si>
  <si>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</si>
  <si>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</si>
  <si>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</si>
  <si>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</si>
  <si>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</si>
  <si>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</si>
  <si>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</si>
  <si>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</si>
  <si>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</si>
  <si>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</si>
  <si>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</si>
  <si>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</si>
  <si>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</si>
  <si>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</si>
  <si>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</si>
  <si>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</si>
  <si>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</si>
  <si>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</si>
  <si>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</si>
  <si>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</si>
  <si>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</si>
  <si>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</si>
  <si>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</si>
  <si>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</si>
  <si>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</si>
  <si>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</si>
  <si>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</si>
  <si>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</si>
  <si>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</si>
  <si>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</si>
  <si>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</si>
  <si>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</si>
  <si>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</si>
  <si>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</si>
  <si>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</si>
  <si>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</si>
  <si>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</si>
  <si>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</si>
  <si>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</si>
  <si>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</si>
  <si>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</si>
  <si>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</si>
  <si>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</si>
  <si>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</si>
  <si>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</si>
  <si>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</si>
  <si>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</si>
  <si>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</si>
  <si>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</si>
  <si>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</si>
  <si>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</si>
  <si>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</si>
  <si>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</si>
  <si>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</si>
  <si>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</si>
  <si>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</si>
  <si>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</si>
  <si>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</si>
  <si>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</si>
  <si>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</si>
  <si>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</si>
  <si>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</si>
  <si>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</si>
  <si>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</si>
  <si>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</si>
  <si>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</si>
  <si>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</si>
  <si>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</si>
  <si>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</si>
  <si>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</si>
  <si>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</si>
  <si>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</si>
  <si>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</si>
  <si>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</si>
  <si>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</si>
  <si>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</si>
  <si>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</si>
  <si>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</si>
  <si>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</si>
  <si>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</si>
  <si>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</si>
  <si>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</si>
  <si>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</si>
  <si>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</si>
  <si>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</si>
  <si>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</si>
  <si>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</si>
  <si>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</si>
  <si>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</si>
  <si>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</si>
  <si>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</si>
  <si>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</si>
  <si>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</si>
  <si>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</si>
  <si>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</si>
  <si>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</si>
  <si>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</si>
  <si>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</si>
  <si>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</si>
  <si>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</si>
  <si>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</si>
  <si>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</si>
  <si>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</si>
  <si>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</si>
  <si>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</si>
  <si>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</si>
  <si>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</si>
  <si>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</si>
  <si>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</si>
  <si>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</si>
  <si>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</si>
  <si>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</si>
  <si>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</si>
  <si>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</si>
  <si>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</si>
  <si>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</si>
  <si>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</si>
  <si>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</si>
  <si>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</si>
  <si>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</si>
  <si>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</si>
  <si>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</si>
  <si>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</si>
  <si>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</si>
  <si>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</si>
  <si>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</si>
  <si>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</si>
  <si>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</si>
  <si>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</si>
  <si>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</si>
  <si>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</si>
  <si>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</si>
  <si>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</si>
  <si>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</si>
  <si>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</si>
  <si>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</si>
  <si>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</si>
  <si>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</si>
  <si>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</si>
  <si>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</si>
  <si>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</si>
  <si>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</si>
  <si>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</si>
  <si>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</si>
  <si>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</si>
  <si>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</si>
  <si>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</si>
  <si>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</si>
  <si>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</si>
  <si>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</si>
  <si>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</si>
  <si>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</si>
  <si>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</si>
  <si>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</si>
  <si>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</si>
  <si>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</si>
  <si>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</si>
  <si>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</si>
  <si>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</si>
  <si>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</si>
  <si>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</si>
  <si>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</si>
  <si>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</si>
  <si>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</si>
  <si>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</si>
  <si>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</si>
  <si>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</si>
  <si>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</si>
  <si>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</si>
  <si>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</si>
  <si>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</si>
  <si>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</si>
  <si>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</si>
  <si>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</si>
  <si>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</si>
  <si>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</si>
  <si>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</si>
  <si>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</si>
  <si>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</si>
  <si>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</si>
  <si>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</si>
  <si>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</si>
  <si>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</si>
  <si>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</si>
  <si>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</si>
  <si>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</si>
  <si>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</si>
  <si>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</si>
  <si>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</si>
  <si>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</si>
  <si>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</si>
  <si>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</si>
  <si>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</si>
  <si>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</si>
  <si>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</si>
  <si>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</si>
  <si>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</si>
  <si>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</si>
  <si>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</si>
  <si>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</si>
  <si>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</si>
  <si>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</si>
  <si>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</si>
  <si>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</si>
  <si>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</si>
  <si>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</si>
  <si>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</si>
  <si>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</si>
  <si>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</si>
  <si>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</si>
  <si>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</si>
  <si>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</si>
  <si>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</si>
  <si>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</si>
  <si>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</si>
  <si>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</si>
  <si>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</si>
  <si>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</si>
  <si>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</si>
  <si>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</si>
  <si>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</si>
  <si>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</si>
  <si>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</si>
  <si>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</si>
  <si>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</si>
  <si>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</si>
  <si>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</si>
  <si>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</si>
  <si>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</si>
  <si>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</si>
  <si>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</si>
  <si>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</si>
  <si>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</si>
  <si>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</si>
  <si>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</si>
  <si>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</si>
  <si>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</si>
  <si>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</si>
  <si>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</si>
  <si>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</si>
  <si>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</si>
  <si>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</si>
  <si>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</si>
  <si>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</si>
  <si>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</si>
  <si>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</si>
  <si>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</si>
  <si>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</si>
  <si>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</si>
  <si>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</si>
  <si>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</si>
  <si>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</si>
  <si>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</si>
  <si>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</si>
  <si>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</si>
  <si>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</si>
  <si>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</si>
  <si>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</si>
  <si>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</si>
  <si>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</si>
  <si>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</si>
  <si>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</si>
  <si>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</si>
  <si>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</si>
  <si>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</si>
  <si>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</si>
  <si>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</si>
  <si>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</si>
  <si>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</si>
  <si>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</si>
  <si>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</si>
  <si>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</si>
  <si>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</si>
  <si>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</si>
  <si>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</si>
  <si>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</si>
  <si>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</si>
  <si>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</si>
  <si>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</si>
  <si>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</si>
  <si>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</si>
  <si>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</si>
  <si>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</si>
  <si>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</si>
  <si>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</si>
  <si>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</si>
  <si>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</si>
  <si>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</si>
  <si>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</si>
  <si>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</si>
  <si>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</si>
  <si>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</si>
  <si>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</si>
  <si>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</si>
  <si>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</si>
  <si>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</si>
  <si>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</si>
  <si>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</si>
  <si>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</si>
  <si>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</si>
  <si>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</si>
  <si>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</si>
  <si>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</si>
  <si>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</si>
  <si>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</si>
  <si>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</si>
  <si>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</si>
  <si>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</si>
  <si>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</si>
  <si>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</si>
  <si>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</si>
  <si>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</si>
  <si>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</si>
  <si>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</si>
  <si>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</si>
  <si>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</si>
  <si>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</si>
  <si>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</si>
  <si>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</si>
  <si>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</si>
  <si>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</si>
  <si>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</si>
  <si>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</si>
  <si>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</si>
  <si>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</si>
  <si>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</si>
  <si>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</si>
  <si>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</si>
  <si>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</si>
  <si>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</si>
  <si>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</si>
  <si>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</si>
  <si>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</si>
  <si>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</si>
  <si>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</si>
  <si>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</si>
  <si>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</si>
  <si>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</si>
  <si>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</si>
  <si>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</si>
  <si>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</si>
  <si>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</si>
  <si>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</si>
  <si>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</si>
  <si>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</si>
  <si>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</si>
  <si>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</si>
  <si>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</si>
  <si>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</si>
  <si>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</si>
  <si>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</si>
  <si>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</si>
  <si>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</si>
  <si>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</si>
  <si>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</si>
  <si>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</si>
  <si>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</si>
  <si>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</si>
  <si>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</si>
  <si>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</si>
  <si>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</si>
  <si>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</si>
  <si>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</si>
  <si>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</si>
  <si>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</si>
  <si>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</si>
  <si>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</si>
  <si>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</si>
  <si>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</si>
  <si>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</si>
  <si>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</si>
  <si>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</si>
  <si>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</si>
  <si>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</si>
  <si>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</si>
  <si>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</si>
  <si>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</si>
  <si>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</si>
  <si>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</si>
  <si>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</si>
  <si>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</si>
  <si>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</si>
  <si>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</si>
  <si>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</si>
  <si>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</si>
  <si>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</si>
  <si>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</si>
  <si>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</si>
  <si>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</si>
  <si>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</si>
  <si>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</si>
  <si>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</si>
  <si>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</si>
  <si>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</si>
  <si>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</si>
  <si>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</si>
  <si>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</si>
  <si>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</si>
  <si>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</si>
  <si>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</si>
  <si>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</si>
  <si>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</si>
  <si>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</si>
  <si>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</si>
  <si>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</si>
  <si>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</si>
  <si>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</si>
  <si>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</si>
  <si>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</si>
  <si>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</si>
  <si>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</si>
  <si>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</si>
  <si>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</si>
  <si>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</si>
  <si>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</si>
  <si>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</si>
  <si>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</si>
  <si>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</si>
  <si>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</si>
  <si>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</si>
  <si>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</si>
  <si>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</si>
  <si>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</si>
  <si>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</si>
  <si>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</si>
  <si>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</si>
  <si>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</si>
  <si>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</si>
  <si>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</si>
  <si>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</si>
  <si>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</si>
  <si>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</si>
  <si>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</si>
  <si>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</si>
  <si>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</si>
  <si>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</si>
  <si>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</si>
  <si>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</si>
  <si>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</si>
  <si>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</si>
  <si>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</si>
  <si>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</si>
  <si>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</si>
  <si>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</si>
  <si>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</si>
  <si>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</si>
  <si>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</si>
  <si>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</si>
  <si>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</si>
  <si>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</si>
  <si>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</si>
  <si>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</si>
  <si>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</si>
  <si>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</si>
  <si>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</si>
  <si>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</si>
  <si>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</si>
  <si>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</si>
  <si>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</si>
  <si>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</si>
  <si>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</si>
  <si>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</si>
  <si>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</si>
  <si>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</si>
  <si>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</si>
  <si>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</si>
  <si>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</si>
  <si>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</si>
  <si>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</si>
  <si>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</si>
  <si>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</si>
  <si>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</si>
  <si>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</si>
  <si>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</si>
  <si>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</si>
  <si>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</si>
  <si>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</si>
  <si>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</si>
  <si>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</si>
  <si>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</si>
  <si>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</si>
  <si>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</si>
  <si>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</si>
  <si>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</si>
  <si>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</si>
  <si>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</si>
  <si>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</si>
  <si>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</si>
  <si>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</si>
  <si>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</si>
  <si>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</si>
  <si>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</si>
  <si>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</si>
  <si>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</si>
  <si>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</si>
  <si>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</si>
  <si>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</si>
  <si>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</si>
  <si>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</si>
  <si>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</si>
  <si>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</si>
  <si>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</si>
  <si>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</si>
  <si>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</si>
  <si>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</si>
  <si>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</si>
  <si>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</si>
  <si>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</si>
  <si>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</si>
  <si>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</si>
  <si>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</si>
  <si>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</si>
  <si>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</si>
  <si>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</si>
  <si>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</si>
  <si>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</si>
  <si>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</si>
  <si>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</si>
  <si>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</si>
  <si>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</si>
  <si>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</si>
  <si>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</si>
  <si>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</si>
  <si>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</si>
  <si>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</si>
  <si>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</si>
  <si>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</si>
  <si>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</si>
  <si>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</si>
  <si>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</si>
  <si>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</si>
  <si>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</si>
  <si>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</si>
  <si>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</si>
  <si>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</si>
  <si>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</si>
  <si>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</si>
  <si>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</si>
  <si>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</si>
  <si>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</si>
  <si>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</si>
  <si>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</si>
  <si>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</si>
  <si>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</si>
  <si>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</si>
  <si>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</si>
  <si>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</si>
  <si>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</si>
  <si>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</si>
  <si>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</si>
  <si>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</si>
  <si>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</si>
  <si>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</si>
  <si>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</si>
  <si>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</si>
  <si>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</si>
  <si>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</si>
  <si>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</si>
  <si>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</si>
  <si>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</si>
  <si>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</si>
  <si>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</si>
  <si>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</si>
  <si>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</si>
  <si>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</si>
  <si>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</si>
  <si>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</si>
  <si>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</si>
  <si>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</si>
  <si>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</si>
  <si>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</si>
  <si>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</si>
  <si>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</si>
  <si>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</si>
  <si>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</si>
  <si>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</si>
  <si>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</si>
  <si>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</si>
  <si>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</si>
  <si>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</si>
  <si>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</si>
  <si>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</si>
  <si>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</si>
  <si>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</si>
  <si>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</si>
  <si>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</si>
  <si>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</si>
  <si>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</si>
  <si>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</si>
  <si>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</si>
  <si>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</si>
  <si>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</si>
  <si>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</si>
  <si>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</si>
  <si>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</si>
  <si>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</si>
  <si>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</si>
  <si>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</si>
  <si>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</si>
  <si>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</si>
  <si>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</si>
  <si>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</si>
  <si>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</si>
  <si>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</si>
  <si>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</si>
  <si>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</si>
  <si>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</si>
  <si>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</si>
  <si>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</si>
  <si>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</si>
  <si>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</si>
  <si>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</si>
  <si>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</si>
  <si>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</si>
  <si>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</si>
  <si>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</si>
  <si>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</si>
  <si>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</si>
  <si>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</si>
  <si>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</si>
  <si>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</si>
  <si>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</si>
  <si>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</si>
  <si>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</si>
  <si>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</si>
  <si>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</si>
  <si>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</si>
  <si>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</si>
  <si>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</si>
  <si>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</si>
  <si>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</si>
  <si>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</si>
  <si>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</si>
  <si>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</si>
  <si>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</si>
  <si>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</si>
  <si>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</si>
  <si>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</si>
  <si>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</si>
  <si>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</si>
  <si>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</si>
  <si>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</si>
  <si>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</si>
  <si>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</si>
  <si>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</si>
  <si>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</si>
  <si>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</si>
  <si>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</si>
  <si>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</si>
  <si>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</si>
  <si>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</si>
  <si>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</si>
  <si>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</si>
  <si>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</si>
  <si>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</si>
  <si>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</si>
  <si>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</si>
  <si>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</si>
  <si>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</si>
  <si>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</si>
  <si>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</si>
  <si>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</si>
  <si>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</si>
  <si>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</si>
  <si>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</si>
  <si>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</si>
  <si>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</si>
  <si>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</si>
  <si>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</si>
  <si>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</si>
  <si>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</si>
  <si>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</si>
  <si>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</si>
  <si>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</si>
  <si>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</si>
  <si>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</si>
  <si>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</si>
  <si>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</si>
  <si>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</si>
  <si>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</si>
  <si>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</si>
  <si>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</si>
  <si>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</si>
  <si>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</si>
  <si>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</si>
  <si>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</si>
  <si>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</si>
  <si>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</si>
  <si>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</si>
  <si>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</si>
  <si>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</si>
  <si>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</si>
  <si>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</si>
  <si>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</si>
  <si>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</si>
  <si>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</si>
  <si>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</si>
  <si>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</si>
  <si>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</si>
  <si>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</si>
  <si>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</si>
  <si>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</si>
  <si>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</si>
  <si>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</si>
  <si>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</si>
  <si>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</si>
  <si>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</si>
  <si>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</si>
  <si>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</si>
  <si>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</si>
  <si>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</si>
  <si>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</si>
  <si>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</si>
  <si>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</si>
  <si>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</si>
  <si>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</si>
  <si>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</si>
  <si>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</si>
  <si>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</si>
  <si>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</si>
  <si>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</si>
  <si>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</si>
  <si>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</si>
  <si>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</si>
  <si>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</si>
  <si>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</si>
  <si>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</si>
  <si>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</si>
  <si>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</si>
  <si>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</si>
  <si>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</si>
  <si>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</si>
  <si>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</si>
  <si>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</si>
  <si>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</si>
  <si>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</si>
  <si>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</si>
  <si>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</si>
  <si>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</si>
  <si>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</si>
  <si>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</si>
  <si>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</si>
  <si>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</si>
  <si>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</si>
  <si>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</si>
  <si>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</si>
  <si>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</si>
  <si>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</si>
  <si>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</si>
  <si>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</si>
  <si>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</si>
  <si>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</si>
  <si>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</si>
  <si>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</si>
  <si>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</si>
  <si>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</si>
  <si>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</si>
  <si>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</si>
  <si>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</si>
  <si>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</si>
  <si>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</si>
  <si>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</si>
  <si>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</si>
  <si>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</si>
  <si>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</si>
  <si>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</si>
  <si>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</si>
  <si>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</si>
  <si>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</si>
  <si>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</si>
  <si>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</si>
  <si>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</si>
  <si>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</si>
  <si>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</si>
  <si>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</si>
  <si>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</si>
  <si>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</si>
  <si>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</si>
  <si>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</si>
  <si>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</si>
  <si>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</si>
  <si>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</si>
  <si>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</si>
  <si>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</si>
  <si>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</si>
  <si>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</si>
  <si>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</si>
  <si>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</si>
  <si>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</si>
  <si>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</si>
  <si>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</si>
  <si>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</si>
  <si>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</si>
  <si>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</si>
  <si>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</si>
  <si>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</si>
  <si>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</si>
  <si>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</si>
  <si>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</si>
  <si>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</si>
  <si>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</si>
  <si>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</si>
  <si>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</si>
  <si>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</si>
  <si>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</si>
  <si>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</si>
  <si>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</si>
  <si>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</si>
  <si>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</si>
  <si>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</si>
  <si>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</si>
  <si>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</si>
  <si>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</si>
  <si>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</si>
  <si>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</si>
  <si>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</si>
  <si>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</si>
  <si>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</si>
  <si>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</si>
  <si>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</si>
  <si>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</si>
  <si>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</si>
  <si>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</si>
  <si>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</si>
  <si>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</si>
  <si>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</si>
  <si>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</si>
  <si>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</si>
  <si>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</si>
  <si>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</si>
  <si>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</si>
  <si>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</si>
  <si>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</si>
  <si>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</si>
  <si>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</si>
  <si>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</si>
  <si>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</si>
  <si>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</si>
  <si>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</si>
  <si>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</si>
  <si>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</si>
  <si>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</si>
  <si>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</si>
  <si>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</si>
  <si>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</si>
  <si>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</si>
  <si>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</si>
  <si>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</si>
  <si>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</si>
  <si>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</si>
  <si>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</si>
  <si>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</si>
  <si>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</si>
  <si>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</si>
  <si>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</si>
  <si>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</si>
  <si>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</si>
  <si>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</si>
  <si>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</si>
  <si>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</si>
  <si>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</si>
  <si>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</si>
  <si>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</si>
  <si>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</si>
  <si>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</si>
  <si>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</si>
  <si>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</si>
  <si>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</si>
  <si>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</si>
  <si>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</si>
  <si>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</si>
  <si>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</si>
  <si>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</si>
  <si>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</si>
  <si>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</si>
  <si>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</si>
  <si>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</si>
  <si>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</si>
  <si>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</si>
  <si>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</si>
  <si>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</si>
  <si>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</si>
  <si>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</si>
  <si>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</si>
  <si>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</si>
  <si>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</si>
  <si>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</si>
  <si>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</si>
  <si>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</si>
  <si>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</si>
  <si>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</si>
  <si>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</si>
  <si>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</si>
  <si>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</si>
  <si>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</si>
  <si>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</si>
  <si>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</si>
  <si>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</si>
  <si>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</si>
  <si>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</si>
  <si>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</si>
  <si>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</si>
  <si>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</si>
  <si>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</si>
  <si>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</si>
  <si>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</si>
  <si>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</si>
  <si>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</si>
  <si>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</si>
  <si>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</si>
  <si>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</si>
  <si>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</si>
  <si>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</si>
  <si>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</si>
  <si>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</si>
  <si>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</si>
  <si>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</si>
  <si>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</si>
  <si>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</si>
  <si>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</si>
  <si>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</si>
  <si>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</si>
  <si>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</si>
  <si>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</si>
  <si>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</si>
  <si>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</si>
  <si>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</si>
  <si>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</si>
  <si>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</si>
  <si>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</si>
  <si>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</si>
  <si>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</si>
  <si>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</si>
  <si>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</si>
  <si>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</si>
  <si>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</si>
  <si>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</si>
  <si>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</si>
  <si>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</si>
  <si>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</si>
  <si>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</si>
  <si>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</si>
  <si>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</si>
  <si>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</si>
  <si>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</si>
  <si>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</si>
  <si>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</si>
  <si>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</si>
  <si>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</si>
  <si>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</si>
  <si>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</si>
  <si>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</si>
  <si>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</si>
  <si>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</si>
  <si>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</si>
  <si>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</si>
  <si>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</si>
  <si>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</si>
  <si>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</si>
  <si>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</si>
  <si>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</si>
  <si>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</si>
  <si>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</si>
  <si>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</si>
  <si>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</si>
  <si>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</si>
  <si>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</si>
  <si>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</si>
  <si>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</si>
  <si>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</si>
  <si>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</si>
  <si>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</si>
  <si>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</si>
  <si>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</si>
  <si>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</si>
  <si>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</si>
  <si>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</si>
  <si>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</si>
  <si>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</si>
  <si>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</si>
  <si>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</si>
  <si>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</si>
  <si>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</si>
  <si>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</si>
  <si>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</si>
  <si>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</si>
  <si>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</si>
  <si>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</si>
  <si>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</si>
  <si>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</si>
  <si>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</si>
  <si>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</si>
  <si>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</si>
  <si>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</si>
  <si>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</si>
  <si>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</si>
  <si>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</si>
  <si>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</si>
  <si>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</si>
  <si>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</si>
  <si>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</si>
  <si>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</si>
  <si>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</si>
  <si>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</si>
  <si>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</si>
  <si>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</si>
  <si>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</si>
  <si>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</si>
  <si>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</si>
  <si>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</si>
  <si>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</si>
  <si>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</si>
  <si>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</si>
  <si>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</si>
  <si>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</si>
  <si>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</si>
  <si>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</si>
  <si>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</si>
  <si>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</si>
  <si>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</si>
  <si>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</si>
  <si>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</si>
  <si>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</si>
  <si>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</si>
  <si>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</si>
  <si>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</si>
  <si>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</si>
  <si>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</si>
  <si>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</si>
  <si>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</si>
  <si>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</si>
  <si>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</si>
  <si>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</si>
  <si>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</si>
  <si>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</si>
  <si>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</si>
  <si>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</si>
  <si>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</si>
  <si>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</si>
  <si>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</si>
  <si>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</si>
  <si>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</si>
  <si>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</si>
  <si>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</si>
  <si>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</si>
  <si>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</si>
  <si>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</si>
  <si>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</si>
  <si>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</si>
  <si>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</si>
  <si>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</si>
  <si>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</si>
  <si>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</si>
  <si>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</si>
  <si>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</si>
  <si>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</si>
  <si>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</si>
  <si>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</si>
  <si>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</si>
  <si>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</si>
  <si>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</si>
  <si>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</si>
  <si>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</si>
  <si>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</si>
  <si>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</si>
  <si>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</si>
  <si>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</si>
  <si>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</si>
  <si>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</si>
  <si>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</si>
  <si>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</si>
  <si>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</si>
  <si>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</si>
  <si>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</si>
  <si>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</si>
  <si>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</si>
  <si>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</si>
  <si>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</si>
  <si>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</si>
  <si>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</si>
  <si>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</si>
  <si>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</si>
  <si>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</si>
  <si>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</si>
  <si>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</si>
  <si>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</si>
  <si>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</si>
  <si>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</si>
  <si>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</si>
  <si>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</si>
  <si>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</si>
  <si>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</si>
  <si>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</si>
  <si>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</si>
  <si>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</si>
  <si>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</si>
  <si>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</si>
  <si>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</si>
  <si>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</si>
  <si>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</si>
  <si>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</si>
  <si>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</si>
  <si>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</si>
  <si>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</si>
  <si>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</si>
  <si>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</si>
  <si>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</si>
  <si>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</si>
  <si>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</si>
  <si>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</si>
  <si>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</si>
  <si>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</si>
  <si>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</si>
  <si>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</si>
  <si>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</si>
  <si>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</si>
  <si>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</si>
  <si>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</si>
  <si>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</si>
  <si>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</si>
  <si>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</si>
  <si>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</si>
  <si>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</si>
  <si>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</si>
  <si>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</si>
  <si>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</si>
  <si>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</si>
  <si>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</si>
  <si>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</si>
  <si>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</si>
  <si>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</si>
  <si>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</si>
  <si>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</si>
  <si>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</si>
  <si>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</si>
  <si>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</si>
  <si>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</si>
  <si>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</si>
  <si>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</si>
  <si>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</si>
  <si>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</si>
  <si>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</si>
  <si>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</si>
  <si>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</si>
  <si>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</si>
  <si>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</si>
  <si>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</si>
  <si>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</si>
  <si>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</si>
  <si>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</si>
  <si>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</si>
  <si>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</si>
  <si>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</si>
  <si>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</si>
  <si>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</si>
  <si>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</si>
  <si>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</si>
  <si>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</si>
  <si>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</si>
  <si>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</si>
  <si>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</si>
  <si>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</si>
  <si>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</si>
  <si>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</si>
  <si>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</si>
  <si>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</si>
  <si>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</si>
  <si>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</si>
  <si>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</si>
  <si>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</si>
  <si>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</si>
  <si>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</si>
  <si>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</si>
  <si>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</si>
  <si>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</si>
  <si>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</si>
  <si>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</si>
  <si>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</si>
  <si>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</si>
  <si>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</si>
  <si>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</si>
  <si>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</si>
  <si>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</si>
  <si>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</si>
  <si>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</si>
  <si>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</si>
  <si>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</si>
  <si>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</si>
  <si>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</si>
  <si>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</si>
  <si>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</si>
  <si>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</si>
  <si>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</si>
  <si>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</si>
  <si>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</si>
  <si>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</si>
  <si>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</si>
  <si>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</si>
  <si>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</si>
  <si>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</si>
  <si>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</si>
  <si>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</si>
  <si>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</si>
  <si>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</si>
  <si>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</si>
  <si>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</si>
  <si>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</si>
  <si>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</si>
  <si>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</si>
  <si>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</si>
  <si>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</si>
  <si>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</si>
  <si>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</si>
  <si>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</si>
  <si>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</si>
  <si>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</si>
  <si>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</si>
  <si>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</si>
  <si>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</si>
  <si>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</si>
  <si>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</si>
  <si>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</si>
  <si>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</si>
  <si>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</si>
  <si>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</si>
  <si>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</si>
  <si>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</si>
  <si>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</si>
  <si>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</si>
  <si>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</si>
  <si>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</si>
  <si>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</si>
  <si>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</si>
  <si>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</si>
  <si>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</si>
  <si>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</si>
  <si>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</si>
  <si>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</si>
  <si>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</si>
  <si>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</si>
  <si>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</si>
  <si>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</si>
  <si>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</si>
  <si>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</si>
  <si>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</si>
  <si>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</si>
  <si>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</si>
  <si>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</si>
  <si>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</si>
  <si>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</si>
  <si>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</si>
  <si>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</si>
  <si>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</si>
  <si>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</si>
  <si>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</si>
  <si>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</si>
  <si>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</si>
  <si>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</si>
  <si>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</si>
  <si>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</si>
  <si>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</si>
  <si>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</si>
  <si>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</si>
  <si>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</si>
  <si>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</si>
  <si>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</si>
  <si>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</si>
  <si>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</si>
  <si>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</si>
  <si>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</si>
  <si>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</si>
  <si>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</si>
  <si>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</si>
  <si>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</si>
  <si>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</si>
  <si>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</si>
  <si>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</si>
  <si>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</si>
  <si>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</si>
  <si>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</si>
  <si>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</si>
  <si>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</si>
  <si>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</si>
  <si>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</si>
  <si>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</si>
  <si>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</si>
  <si>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</si>
  <si>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</si>
  <si>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</si>
  <si>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</si>
  <si>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</si>
  <si>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</si>
  <si>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</si>
  <si>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</si>
  <si>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</si>
  <si>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</si>
  <si>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</si>
  <si>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</si>
  <si>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</si>
  <si>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</si>
  <si>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</si>
  <si>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</si>
  <si>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</si>
  <si>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</si>
  <si>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</si>
  <si>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</si>
  <si>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</si>
  <si>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</si>
  <si>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</si>
  <si>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</si>
  <si>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</si>
  <si>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</si>
  <si>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</si>
  <si>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</si>
  <si>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</si>
  <si>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</si>
  <si>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</si>
  <si>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</si>
  <si>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</si>
  <si>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</si>
  <si>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</si>
  <si>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</si>
  <si>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</si>
  <si>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</si>
  <si>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</si>
  <si>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</si>
  <si>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</si>
  <si>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</si>
  <si>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</si>
  <si>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</si>
  <si>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</si>
  <si>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</si>
  <si>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</si>
  <si>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</si>
  <si>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</si>
  <si>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</si>
  <si>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</si>
  <si>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</si>
  <si>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</si>
  <si>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</si>
  <si>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</si>
  <si>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</si>
  <si>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</si>
  <si>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</si>
  <si>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</si>
  <si>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</si>
  <si>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</si>
  <si>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</si>
  <si>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</si>
  <si>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</si>
  <si>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</si>
  <si>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</si>
  <si>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</si>
  <si>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</si>
  <si>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</si>
  <si>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</si>
  <si>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</si>
  <si>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</si>
  <si>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</si>
  <si>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</si>
  <si>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</si>
  <si>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</si>
  <si>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</si>
  <si>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</si>
  <si>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</si>
  <si>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</si>
  <si>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</si>
  <si>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</si>
  <si>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</si>
  <si>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</si>
  <si>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</si>
  <si>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</si>
  <si>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</si>
  <si>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</si>
  <si>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</si>
  <si>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</si>
  <si>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</si>
  <si>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</si>
  <si>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</si>
  <si>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</si>
  <si>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</si>
  <si>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</si>
  <si>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</si>
  <si>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</si>
  <si>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</si>
  <si>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</si>
  <si>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</si>
  <si>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</si>
  <si>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</si>
  <si>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</si>
  <si>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</si>
  <si>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</si>
  <si>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</si>
  <si>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</si>
  <si>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</si>
  <si>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</si>
  <si>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</si>
  <si>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</si>
  <si>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</si>
  <si>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</si>
  <si>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</si>
  <si>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</si>
  <si>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</si>
  <si>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</si>
  <si>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</si>
  <si>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</si>
  <si>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</si>
  <si>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</si>
  <si>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</si>
  <si>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</si>
  <si>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</si>
  <si>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</si>
  <si>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</si>
  <si>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</si>
  <si>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</si>
  <si>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</si>
  <si>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</si>
  <si>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</si>
  <si>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</si>
  <si>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</si>
  <si>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</si>
  <si>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</si>
  <si>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</si>
  <si>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</si>
  <si>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</si>
  <si>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</si>
  <si>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</si>
  <si>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</si>
  <si>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</si>
  <si>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</si>
  <si>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</si>
  <si>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</si>
  <si>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</si>
  <si>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</si>
  <si>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</si>
  <si>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</si>
  <si>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</si>
  <si>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</si>
  <si>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</si>
  <si>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</si>
  <si>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</si>
  <si>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</si>
  <si>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</si>
  <si>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</si>
  <si>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</si>
  <si>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</si>
  <si>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</si>
  <si>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</si>
  <si>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</si>
  <si>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</si>
  <si>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</si>
  <si>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</si>
  <si>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</si>
  <si>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</si>
  <si>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</si>
  <si>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</si>
  <si>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</si>
  <si>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</si>
  <si>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</si>
  <si>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</si>
  <si>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</si>
  <si>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</si>
  <si>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</si>
  <si>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</si>
  <si>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</si>
  <si>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</si>
  <si>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</si>
  <si>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</si>
  <si>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</si>
  <si>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</si>
  <si>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</si>
  <si>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</si>
  <si>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</si>
  <si>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</si>
  <si>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</si>
  <si>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</si>
  <si>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</si>
  <si>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</si>
  <si>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</si>
  <si>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</si>
  <si>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</si>
  <si>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</si>
  <si>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</si>
  <si>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</si>
  <si>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</si>
  <si>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</si>
  <si>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</si>
  <si>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</si>
  <si>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</si>
  <si>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</si>
  <si>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</si>
  <si>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</si>
  <si>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</si>
  <si>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</si>
  <si>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</si>
  <si>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</si>
  <si>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</si>
  <si>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</si>
  <si>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</si>
  <si>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</si>
  <si>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</si>
  <si>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</si>
  <si>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</si>
  <si>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</si>
  <si>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</si>
  <si>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</si>
  <si>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</si>
  <si>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</si>
  <si>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</si>
  <si>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</si>
  <si>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</si>
  <si>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</si>
  <si>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</si>
  <si>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</si>
  <si>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</si>
  <si>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</si>
  <si>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</si>
  <si>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</si>
  <si>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</si>
  <si>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</si>
  <si>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</si>
  <si>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</si>
  <si>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</si>
  <si>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</si>
  <si>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</si>
  <si>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</si>
  <si>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</si>
  <si>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</si>
  <si>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</si>
  <si>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</si>
  <si>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</si>
  <si>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</si>
  <si>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</si>
  <si>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</si>
  <si>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</si>
  <si>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</si>
  <si>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</si>
  <si>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</si>
  <si>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</si>
  <si>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</si>
  <si>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</si>
  <si>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</si>
  <si>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</si>
  <si>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</si>
  <si>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</si>
  <si>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</si>
  <si>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</si>
  <si>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</si>
  <si>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</si>
  <si>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</si>
  <si>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</si>
  <si>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</si>
  <si>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</si>
  <si>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</si>
  <si>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</si>
  <si>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</si>
  <si>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</si>
  <si>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</si>
  <si>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</si>
  <si>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</si>
  <si>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</si>
  <si>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</si>
  <si>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</si>
  <si>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</si>
  <si>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</si>
  <si>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</si>
  <si>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</si>
  <si>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</si>
  <si>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</si>
  <si>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</si>
  <si>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</si>
  <si>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</si>
  <si>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</si>
  <si>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</si>
  <si>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</si>
  <si>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</si>
  <si>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</si>
  <si>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</si>
  <si>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</si>
  <si>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</si>
  <si>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</si>
  <si>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</si>
  <si>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</si>
  <si>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</si>
  <si>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</si>
  <si>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</si>
  <si>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</si>
  <si>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</si>
  <si>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</si>
  <si>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</si>
  <si>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</si>
  <si>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</si>
  <si>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</si>
  <si>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</si>
  <si>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</si>
  <si>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</si>
  <si>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</si>
  <si>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</si>
  <si>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</si>
  <si>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</si>
  <si>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</si>
  <si>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</si>
  <si>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</si>
  <si>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</si>
  <si>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</si>
  <si>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</si>
  <si>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</si>
  <si>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</si>
  <si>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</si>
  <si>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</si>
  <si>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</si>
  <si>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</si>
  <si>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</si>
  <si>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</si>
  <si>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</si>
  <si>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</si>
  <si>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</si>
  <si>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</si>
  <si>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</si>
  <si>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</si>
  <si>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</si>
  <si>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</si>
  <si>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</si>
  <si>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</si>
  <si>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</si>
  <si>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</si>
  <si>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</si>
  <si>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</si>
  <si>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</si>
  <si>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</si>
  <si>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</si>
  <si>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</si>
  <si>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</si>
  <si>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</si>
  <si>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</si>
  <si>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</si>
  <si>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</si>
  <si>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</si>
  <si>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</si>
  <si>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</si>
  <si>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</si>
  <si>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</si>
  <si>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</si>
  <si>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</si>
  <si>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</si>
  <si>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</si>
  <si>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</si>
  <si>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</si>
  <si>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</si>
  <si>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</si>
  <si>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</si>
  <si>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</si>
  <si>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</si>
  <si>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</si>
  <si>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</si>
  <si>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</si>
  <si>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</si>
  <si>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</si>
  <si>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</si>
  <si>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</si>
  <si>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</si>
  <si>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</si>
  <si>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</si>
  <si>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</si>
  <si>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</si>
  <si>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</si>
  <si>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</si>
  <si>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</si>
  <si>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</si>
  <si>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</si>
  <si>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</si>
  <si>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</si>
  <si>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</si>
  <si>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</si>
  <si>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</si>
  <si>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</si>
  <si>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</si>
  <si>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</si>
  <si>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</si>
  <si>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</si>
  <si>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</si>
  <si>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</si>
  <si>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</si>
  <si>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</si>
  <si>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</si>
  <si>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</si>
  <si>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</si>
  <si>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</si>
  <si>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</si>
  <si>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</si>
  <si>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</si>
  <si>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</si>
  <si>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</si>
  <si>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</si>
  <si>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</si>
  <si>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</si>
  <si>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</si>
  <si>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</si>
  <si>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</si>
  <si>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</si>
  <si>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</si>
  <si>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</si>
  <si>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</si>
  <si>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</si>
  <si>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</si>
  <si>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</si>
  <si>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</si>
  <si>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</si>
  <si>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</si>
  <si>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</si>
  <si>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</si>
  <si>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</si>
  <si>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</si>
  <si>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</si>
  <si>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</si>
  <si>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</si>
  <si>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</si>
  <si>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</si>
  <si>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</si>
  <si>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</si>
  <si>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</si>
  <si>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</si>
  <si>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</si>
  <si>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</si>
  <si>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</si>
  <si>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</si>
  <si>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</si>
  <si>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</si>
  <si>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</si>
  <si>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</si>
  <si>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</si>
  <si>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</si>
  <si>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</si>
  <si>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</si>
  <si>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</si>
  <si>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</si>
  <si>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</si>
  <si>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</si>
  <si>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</si>
  <si>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</si>
  <si>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</si>
  <si>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</si>
  <si>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</si>
  <si>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</si>
  <si>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</si>
  <si>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</si>
  <si>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</si>
  <si>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</si>
  <si>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</si>
  <si>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</si>
  <si>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</si>
  <si>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</si>
  <si>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</si>
  <si>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</si>
  <si>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</si>
  <si>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</si>
  <si>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</si>
  <si>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</si>
  <si>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</si>
  <si>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</si>
  <si>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</si>
  <si>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</si>
  <si>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</si>
  <si>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</si>
  <si>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</si>
  <si>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</si>
  <si>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</si>
  <si>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</si>
  <si>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</si>
  <si>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</si>
  <si>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</si>
  <si>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</si>
  <si>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</si>
  <si>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</si>
  <si>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</si>
  <si>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</si>
  <si>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</si>
  <si>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</si>
  <si>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</si>
  <si>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</si>
  <si>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</si>
  <si>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</si>
  <si>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</si>
  <si>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</si>
  <si>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</si>
  <si>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</si>
  <si>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</si>
  <si>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</si>
  <si>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</si>
  <si>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</si>
  <si>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</si>
  <si>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</si>
  <si>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</si>
  <si>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</si>
  <si>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</si>
  <si>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</si>
  <si>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</si>
  <si>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</si>
  <si>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</si>
  <si>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</si>
  <si>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</si>
  <si>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</si>
  <si>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</si>
  <si>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</si>
  <si>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</si>
  <si>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</si>
  <si>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</si>
  <si>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</si>
  <si>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</si>
  <si>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</si>
  <si>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</si>
  <si>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</si>
  <si>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</si>
  <si>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</si>
  <si>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</si>
  <si>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</si>
  <si>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</si>
  <si>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</si>
  <si>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</si>
  <si>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</si>
  <si>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</si>
  <si>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</si>
  <si>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</si>
  <si>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</si>
  <si>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</si>
  <si>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</si>
  <si>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</si>
  <si>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</si>
  <si>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</si>
  <si>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</si>
  <si>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</si>
  <si>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</si>
  <si>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</si>
  <si>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</si>
  <si>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</si>
  <si>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</si>
  <si>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</si>
  <si>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</si>
  <si>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</si>
  <si>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</si>
  <si>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</si>
  <si>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</si>
  <si>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</si>
  <si>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</si>
  <si>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</si>
  <si>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</si>
  <si>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</si>
  <si>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</si>
  <si>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</si>
  <si>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</si>
  <si>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</si>
  <si>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</si>
  <si>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</si>
  <si>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</si>
  <si>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</si>
  <si>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</si>
  <si>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</si>
  <si>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</si>
  <si>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</si>
  <si>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</si>
  <si>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</si>
  <si>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</si>
  <si>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</si>
  <si>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</si>
  <si>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</si>
  <si>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</si>
  <si>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</si>
  <si>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</si>
  <si>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</si>
  <si>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</si>
  <si>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</si>
  <si>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</si>
  <si>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</si>
  <si>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</si>
  <si>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</si>
  <si>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</si>
  <si>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</si>
  <si>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</si>
  <si>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</si>
  <si>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</si>
  <si>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</si>
  <si>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</si>
  <si>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</si>
  <si>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</si>
  <si>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</si>
  <si>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</si>
  <si>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</si>
  <si>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</si>
  <si>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</si>
  <si>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</si>
  <si>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</si>
  <si>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</si>
  <si>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</si>
  <si>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</si>
  <si>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</si>
  <si>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</si>
  <si>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</si>
  <si>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</si>
  <si>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</si>
  <si>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</si>
  <si>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</si>
  <si>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</si>
  <si>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</si>
  <si>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</si>
  <si>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</si>
  <si>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</si>
  <si>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</si>
  <si>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</si>
  <si>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</si>
  <si>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</si>
  <si>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</si>
  <si>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</si>
  <si>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</si>
  <si>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</si>
  <si>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</si>
  <si>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</si>
  <si>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</si>
  <si>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</si>
  <si>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</si>
  <si>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</si>
  <si>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</si>
  <si>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</si>
  <si>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</si>
  <si>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</si>
  <si>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</si>
  <si>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</si>
  <si>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</si>
  <si>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</si>
  <si>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</si>
  <si>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</si>
  <si>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</si>
  <si>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</si>
  <si>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</si>
  <si>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</si>
  <si>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</si>
  <si>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</si>
  <si>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</si>
  <si>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</si>
  <si>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</si>
  <si>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</si>
  <si>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</si>
  <si>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</si>
  <si>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</si>
  <si>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</si>
  <si>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</si>
  <si>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</si>
  <si>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</si>
  <si>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</si>
  <si>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</si>
  <si>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</si>
  <si>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</si>
  <si>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</si>
  <si>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</si>
  <si>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</si>
  <si>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</si>
  <si>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</si>
  <si>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</si>
  <si>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</si>
  <si>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</si>
  <si>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</si>
  <si>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</si>
  <si>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</si>
  <si>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</si>
  <si>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</si>
  <si>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</si>
  <si>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</si>
  <si>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</si>
  <si>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</si>
  <si>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</si>
  <si>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</si>
  <si>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</si>
  <si>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</si>
  <si>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</si>
  <si>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</si>
  <si>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</si>
  <si>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</si>
  <si>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</si>
  <si>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</si>
  <si>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</si>
  <si>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</si>
  <si>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</si>
  <si>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</si>
  <si>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</si>
  <si>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</si>
  <si>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</si>
  <si>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</si>
  <si>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</si>
  <si>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</si>
  <si>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</si>
  <si>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</si>
  <si>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</si>
  <si>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</si>
  <si>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</si>
  <si>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</si>
  <si>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</si>
  <si>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</si>
  <si>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</si>
  <si>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</si>
  <si>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</si>
  <si>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</si>
  <si>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</si>
  <si>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</si>
  <si>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</si>
  <si>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</si>
  <si>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</si>
  <si>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</si>
  <si>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</si>
  <si>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</si>
  <si>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</si>
  <si>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</si>
  <si>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</si>
  <si>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</si>
  <si>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</si>
  <si>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</si>
  <si>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</si>
  <si>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</si>
  <si>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</si>
  <si>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</si>
  <si>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</si>
  <si>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</si>
  <si>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</si>
  <si>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</si>
  <si>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</si>
  <si>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</si>
  <si>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</si>
  <si>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</si>
  <si>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</si>
  <si>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</si>
  <si>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</si>
  <si>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</si>
  <si>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</si>
  <si>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</si>
  <si>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</si>
  <si>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</si>
  <si>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</si>
  <si>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</si>
  <si>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</si>
  <si>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</si>
  <si>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</si>
  <si>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</si>
  <si>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</si>
  <si>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</si>
  <si>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</si>
  <si>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</si>
  <si>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</si>
  <si>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</si>
  <si>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</si>
  <si>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</si>
  <si>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</si>
  <si>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</si>
  <si>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</si>
  <si>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</si>
  <si>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</si>
  <si>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</si>
  <si>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</si>
  <si>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</si>
  <si>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</si>
  <si>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</si>
  <si>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</si>
  <si>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</si>
  <si>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</si>
  <si>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</si>
  <si>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</si>
  <si>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</si>
  <si>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</si>
  <si>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</si>
  <si>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</si>
  <si>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</si>
  <si>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</si>
  <si>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</si>
  <si>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</si>
  <si>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</si>
  <si>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</si>
  <si>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</si>
  <si>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</si>
  <si>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</si>
  <si>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</si>
  <si>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</si>
  <si>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</si>
  <si>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</si>
  <si>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</si>
  <si>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</si>
  <si>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</si>
  <si>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</si>
  <si>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</si>
  <si>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</si>
  <si>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</si>
  <si>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</si>
  <si>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</si>
  <si>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</si>
  <si>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</si>
  <si>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</si>
  <si>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</si>
  <si>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</si>
  <si>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</si>
  <si>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</si>
  <si>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</si>
  <si>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</si>
  <si>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</si>
  <si>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</si>
  <si>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</si>
  <si>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</si>
  <si>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</si>
  <si>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</si>
  <si>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</si>
  <si>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</si>
  <si>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</si>
  <si>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</si>
  <si>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</si>
  <si>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</si>
  <si>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</si>
  <si>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</si>
  <si>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</si>
  <si>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</si>
  <si>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</si>
  <si>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</si>
  <si>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</si>
  <si>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</si>
  <si>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</si>
  <si>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</si>
  <si>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</si>
  <si>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</si>
  <si>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</si>
  <si>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</si>
  <si>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</si>
  <si>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</si>
  <si>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</si>
  <si>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</si>
  <si>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</si>
  <si>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</si>
  <si>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</si>
  <si>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</si>
  <si>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</si>
  <si>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</si>
  <si>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</si>
  <si>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</si>
  <si>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</si>
  <si>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</si>
  <si>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</si>
  <si>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</si>
  <si>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</si>
  <si>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</si>
  <si>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</si>
  <si>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</si>
  <si>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</si>
  <si>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</si>
  <si>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</si>
  <si>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</si>
  <si>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</si>
  <si>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</si>
  <si>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</si>
  <si>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</si>
  <si>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</si>
  <si>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</si>
  <si>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</si>
  <si>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</si>
  <si>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</si>
  <si>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</si>
  <si>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</si>
  <si>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</si>
  <si>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</si>
  <si>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</si>
  <si>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</si>
  <si>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</si>
  <si>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</si>
  <si>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</si>
  <si>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</si>
  <si>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</si>
  <si>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</si>
  <si>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</si>
  <si>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</si>
  <si>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</si>
  <si>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</si>
  <si>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</si>
  <si>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</si>
  <si>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</si>
  <si>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</si>
  <si>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</si>
  <si>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</si>
  <si>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</si>
  <si>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</si>
  <si>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</si>
  <si>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</si>
  <si>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</si>
  <si>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</si>
  <si>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</si>
  <si>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</si>
  <si>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</si>
  <si>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</si>
  <si>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</si>
  <si>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</si>
  <si>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</si>
  <si>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</si>
  <si>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</si>
  <si>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</si>
  <si>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</si>
  <si>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</si>
  <si>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</si>
  <si>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</si>
  <si>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</si>
  <si>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</si>
  <si>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</si>
  <si>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</si>
  <si>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</si>
  <si>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</si>
  <si>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</si>
  <si>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</si>
  <si>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</si>
  <si>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</si>
  <si>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</si>
  <si>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</si>
  <si>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</si>
  <si>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</si>
  <si>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</si>
  <si>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</si>
  <si>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</si>
  <si>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</si>
  <si>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</si>
  <si>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</si>
  <si>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</si>
  <si>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</si>
  <si>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</si>
  <si>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</si>
  <si>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</si>
  <si>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</si>
  <si>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</si>
  <si>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</si>
  <si>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</si>
  <si>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</si>
  <si>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</si>
  <si>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</si>
  <si>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</si>
  <si>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</si>
  <si>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</si>
  <si>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</si>
  <si>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</si>
  <si>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</si>
  <si>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</si>
  <si>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</si>
  <si>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</si>
  <si>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</si>
  <si>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</si>
  <si>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</si>
  <si>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</si>
  <si>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</si>
  <si>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</si>
  <si>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</si>
  <si>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</si>
  <si>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</si>
  <si>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</si>
  <si>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</si>
  <si>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</si>
  <si>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</si>
  <si>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</si>
  <si>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</si>
  <si>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</si>
  <si>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</si>
  <si>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</si>
  <si>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</si>
  <si>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</si>
  <si>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</si>
  <si>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</si>
  <si>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</si>
  <si>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</si>
  <si>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</si>
  <si>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</si>
  <si>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</si>
  <si>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</si>
  <si>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</si>
  <si>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</si>
  <si>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</si>
  <si>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</si>
  <si>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</si>
  <si>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</si>
  <si>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</si>
  <si>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</si>
  <si>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</si>
  <si>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</si>
  <si>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</si>
  <si>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</si>
  <si>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</si>
  <si>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</si>
  <si>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</si>
  <si>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</si>
  <si>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</si>
  <si>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</si>
  <si>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</si>
  <si>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</si>
  <si>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</si>
  <si>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</si>
  <si>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</si>
  <si>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</si>
  <si>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</si>
  <si>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</si>
  <si>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</si>
  <si>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</si>
  <si>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</si>
  <si>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</si>
  <si>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</si>
  <si>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</si>
  <si>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</si>
  <si>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</si>
  <si>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</si>
  <si>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</si>
  <si>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</si>
  <si>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</si>
  <si>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</si>
  <si>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</si>
  <si>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</si>
  <si>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</si>
  <si>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</si>
  <si>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</si>
  <si>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</si>
  <si>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</si>
  <si>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</si>
  <si>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</si>
  <si>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</si>
  <si>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</si>
  <si>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</si>
  <si>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</si>
  <si>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</si>
  <si>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</si>
  <si>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</si>
  <si>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</si>
  <si>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</si>
  <si>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</si>
  <si>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</si>
  <si>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</si>
  <si>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</si>
  <si>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</si>
  <si>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</si>
  <si>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</si>
  <si>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</si>
  <si>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</si>
  <si>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</si>
  <si>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</si>
  <si>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</si>
  <si>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</si>
  <si>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</si>
  <si>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</si>
  <si>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</si>
  <si>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</si>
  <si>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</si>
  <si>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</si>
  <si>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</si>
  <si>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</si>
  <si>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</si>
  <si>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</si>
  <si>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</si>
  <si>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</si>
  <si>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</si>
  <si>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</si>
  <si>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</si>
  <si>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</si>
  <si>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</si>
  <si>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</si>
  <si>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</si>
  <si>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</si>
  <si>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</si>
  <si>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</si>
  <si>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</si>
  <si>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</si>
  <si>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</si>
  <si>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</si>
  <si>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</si>
  <si>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</si>
  <si>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</si>
  <si>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</si>
  <si>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</si>
  <si>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</si>
  <si>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</si>
  <si>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</si>
  <si>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</si>
  <si>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</si>
  <si>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</si>
  <si>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</si>
  <si>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</si>
  <si>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</si>
  <si>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</si>
  <si>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</si>
  <si>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</si>
  <si>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</si>
  <si>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</si>
  <si>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</si>
  <si>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</si>
  <si>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</si>
  <si>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</si>
  <si>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</si>
  <si>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</si>
  <si>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</si>
  <si>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</si>
  <si>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</si>
  <si>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</si>
  <si>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</si>
  <si>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</si>
  <si>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</si>
  <si>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</si>
  <si>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</si>
  <si>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</si>
  <si>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</si>
  <si>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</si>
  <si>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</si>
  <si>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</si>
  <si>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</si>
  <si>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</si>
  <si>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</si>
  <si>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</si>
  <si>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</si>
  <si>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</si>
  <si>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</si>
  <si>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</si>
  <si>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</si>
  <si>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</si>
  <si>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</si>
  <si>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</si>
  <si>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</si>
  <si>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</si>
  <si>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</si>
  <si>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</si>
  <si>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</si>
  <si>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</si>
  <si>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</si>
  <si>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</si>
  <si>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</si>
  <si>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</si>
  <si>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</si>
  <si>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</si>
  <si>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</si>
  <si>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</si>
  <si>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</si>
  <si>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</si>
  <si>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</si>
  <si>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</si>
  <si>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</si>
  <si>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</si>
  <si>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</si>
  <si>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</si>
  <si>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</si>
  <si>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</si>
  <si>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</si>
  <si>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</si>
  <si>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</si>
  <si>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</si>
  <si>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</si>
  <si>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</si>
  <si>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</si>
  <si>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</si>
  <si>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</si>
  <si>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</si>
  <si>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</si>
  <si>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</si>
  <si>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</si>
  <si>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</si>
  <si>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</si>
  <si>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</si>
  <si>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</si>
  <si>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</si>
  <si>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</si>
  <si>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</si>
  <si>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</si>
  <si>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</si>
  <si>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</si>
  <si>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</si>
  <si>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</si>
  <si>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</si>
  <si>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</si>
  <si>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</si>
  <si>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</si>
  <si>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</si>
  <si>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</si>
  <si>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</si>
  <si>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</si>
  <si>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</si>
  <si>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</si>
  <si>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</si>
  <si>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</si>
  <si>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</si>
  <si>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</si>
  <si>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</si>
  <si>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</si>
  <si>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</si>
  <si>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</si>
  <si>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</si>
  <si>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</si>
  <si>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</si>
  <si>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</si>
  <si>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</si>
  <si>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</si>
  <si>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</si>
  <si>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</si>
  <si>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</si>
  <si>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</si>
  <si>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</si>
  <si>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</si>
  <si>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</si>
  <si>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</si>
  <si>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</si>
  <si>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</si>
  <si>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</si>
  <si>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</si>
  <si>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</si>
  <si>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</si>
  <si>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</si>
  <si>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</si>
  <si>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</si>
  <si>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</si>
  <si>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</si>
  <si>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</si>
  <si>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</si>
  <si>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</si>
  <si>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</si>
  <si>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</si>
  <si>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</si>
  <si>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</si>
  <si>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</si>
  <si>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</si>
  <si>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</si>
  <si>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</si>
  <si>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</si>
  <si>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</si>
  <si>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</si>
  <si>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</si>
  <si>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</si>
  <si>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</si>
  <si>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</si>
  <si>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</si>
  <si>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</si>
  <si>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</si>
  <si>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</si>
  <si>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</si>
  <si>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</si>
  <si>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</si>
  <si>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</si>
  <si>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</si>
  <si>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</si>
  <si>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</si>
  <si>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</si>
  <si>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</si>
  <si>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</si>
  <si>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</si>
  <si>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</si>
  <si>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</si>
  <si>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</si>
  <si>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</si>
  <si>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</si>
  <si>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</si>
  <si>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</si>
  <si>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</si>
  <si>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</si>
  <si>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</si>
  <si>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</si>
  <si>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</si>
  <si>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</si>
  <si>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</si>
  <si>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</si>
  <si>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</si>
  <si>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</si>
  <si>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</si>
  <si>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</si>
  <si>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</si>
  <si>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</si>
  <si>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</si>
  <si>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</si>
  <si>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</si>
  <si>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</si>
  <si>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</si>
  <si>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</si>
  <si>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</si>
  <si>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</si>
  <si>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</si>
  <si>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</si>
  <si>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</si>
  <si>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</si>
  <si>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</si>
  <si>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</si>
  <si>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</si>
  <si>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</si>
  <si>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</si>
  <si>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</si>
  <si>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</si>
  <si>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</si>
  <si>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</si>
  <si>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</si>
  <si>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</si>
  <si>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</si>
  <si>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</si>
  <si>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</si>
  <si>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</si>
  <si>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</si>
  <si>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</si>
  <si>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</si>
  <si>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</si>
  <si>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</si>
  <si>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</si>
  <si>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</si>
  <si>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</si>
  <si>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</si>
  <si>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</si>
  <si>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</si>
  <si>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</si>
  <si>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</si>
  <si>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</si>
  <si>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</si>
  <si>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</si>
  <si>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</si>
  <si>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</si>
  <si>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</si>
  <si>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</si>
  <si>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</si>
  <si>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</si>
  <si>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</si>
  <si>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</si>
  <si>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</si>
  <si>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</si>
  <si>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</si>
  <si>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</si>
  <si>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</si>
  <si>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</si>
  <si>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</si>
  <si>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</si>
  <si>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</si>
  <si>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</si>
  <si>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</si>
  <si>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</si>
  <si>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</si>
  <si>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</si>
  <si>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</si>
  <si>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</si>
  <si>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</si>
  <si>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</si>
  <si>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</si>
  <si>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</si>
  <si>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</si>
  <si>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</si>
  <si>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</si>
  <si>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</si>
  <si>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</si>
  <si>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</si>
  <si>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</si>
  <si>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</si>
  <si>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</si>
  <si>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</si>
  <si>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</si>
  <si>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</si>
  <si>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</si>
  <si>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</si>
  <si>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</si>
  <si>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</si>
  <si>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</si>
  <si>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</si>
  <si>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</si>
  <si>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</si>
  <si>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</si>
  <si>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</si>
  <si>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</si>
  <si>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</si>
  <si>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</si>
  <si>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</si>
  <si>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</si>
  <si>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</si>
  <si>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</si>
  <si>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</si>
  <si>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</si>
  <si>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</si>
  <si>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</si>
  <si>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</si>
  <si>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</si>
  <si>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</si>
  <si>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</si>
  <si>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</si>
  <si>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</si>
  <si>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</si>
  <si>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</si>
  <si>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</si>
  <si>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</si>
  <si>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</si>
  <si>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</si>
  <si>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</si>
  <si>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</si>
  <si>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</si>
  <si>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</si>
  <si>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</si>
  <si>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</si>
  <si>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</si>
  <si>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</si>
  <si>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</si>
  <si>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</si>
  <si>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</si>
  <si>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</si>
  <si>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</si>
  <si>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</si>
  <si>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</si>
  <si>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</si>
  <si>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</si>
  <si>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</si>
  <si>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</si>
  <si>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</si>
  <si>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</si>
  <si>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</si>
  <si>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</si>
  <si>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</si>
  <si>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</si>
  <si>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</si>
  <si>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</si>
  <si>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</si>
  <si>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</si>
  <si>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</si>
  <si>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</si>
  <si>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</si>
  <si>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</si>
  <si>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</si>
  <si>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</si>
  <si>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</si>
  <si>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</si>
  <si>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</si>
  <si>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</si>
  <si>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</si>
  <si>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</si>
  <si>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</si>
  <si>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</si>
  <si>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</si>
  <si>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</si>
  <si>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</si>
  <si>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</si>
  <si>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</si>
  <si>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</si>
  <si>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</si>
  <si>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</si>
  <si>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</si>
  <si>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</si>
  <si>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</si>
  <si>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</si>
  <si>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</si>
  <si>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</si>
  <si>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</si>
  <si>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</si>
  <si>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</si>
  <si>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</si>
  <si>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</si>
  <si>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</si>
  <si>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</si>
  <si>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</si>
  <si>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</si>
  <si>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</si>
  <si>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</si>
  <si>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</si>
  <si>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</si>
  <si>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</si>
  <si>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</si>
  <si>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</si>
  <si>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</si>
  <si>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</si>
  <si>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</si>
  <si>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</si>
  <si>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</si>
  <si>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</si>
  <si>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</si>
  <si>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</si>
  <si>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</si>
  <si>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</si>
  <si>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</si>
  <si>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</si>
  <si>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</si>
  <si>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</si>
  <si>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</si>
  <si>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</si>
  <si>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</si>
  <si>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</si>
  <si>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</si>
  <si>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</si>
  <si>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</si>
  <si>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</si>
  <si>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</si>
  <si>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</si>
  <si>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</si>
  <si>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</si>
  <si>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</si>
  <si>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</si>
  <si>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</si>
  <si>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</si>
  <si>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</si>
  <si>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</si>
  <si>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</si>
  <si>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</si>
  <si>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</si>
  <si>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</si>
  <si>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</si>
  <si>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</si>
  <si>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</si>
  <si>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</si>
  <si>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</si>
  <si>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</si>
  <si>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</si>
  <si>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</si>
  <si>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</si>
  <si>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</si>
  <si>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</si>
  <si>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</si>
  <si>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</si>
  <si>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</si>
  <si>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</si>
  <si>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</si>
  <si>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</si>
  <si>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</si>
  <si>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</si>
  <si>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</si>
  <si>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</si>
  <si>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</si>
  <si>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</si>
  <si>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</si>
  <si>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</si>
  <si>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</si>
  <si>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</si>
  <si>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</si>
  <si>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</si>
  <si>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</si>
  <si>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</si>
  <si>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</si>
  <si>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</si>
  <si>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</si>
  <si>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</si>
  <si>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</si>
  <si>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</si>
  <si>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</si>
  <si>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</si>
  <si>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</si>
  <si>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</si>
  <si>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</si>
  <si>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</si>
  <si>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</si>
  <si>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</si>
  <si>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</si>
  <si>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</si>
  <si>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</si>
  <si>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</si>
  <si>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</si>
  <si>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</si>
  <si>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</si>
  <si>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</si>
  <si>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</si>
  <si>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</si>
  <si>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</si>
  <si>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</si>
  <si>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</si>
  <si>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</si>
  <si>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</si>
  <si>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</si>
  <si>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</si>
  <si>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</si>
  <si>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</si>
  <si>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</si>
  <si>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</si>
  <si>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</si>
  <si>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</si>
  <si>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</si>
  <si>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</si>
  <si>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</si>
  <si>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</si>
  <si>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</si>
  <si>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</si>
  <si>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</si>
  <si>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</si>
  <si>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</si>
  <si>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</si>
  <si>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</si>
  <si>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</si>
  <si>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</si>
  <si>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</si>
  <si>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</si>
  <si>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</si>
  <si>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</si>
  <si>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</si>
  <si>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</si>
  <si>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</si>
  <si>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</si>
  <si>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</si>
  <si>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</si>
  <si>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</si>
  <si>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</si>
  <si>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</si>
  <si>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</si>
  <si>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</si>
  <si>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</si>
  <si>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</si>
  <si>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</si>
  <si>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</si>
  <si>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</si>
  <si>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</si>
  <si>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</si>
  <si>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</si>
  <si>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</si>
  <si>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</si>
  <si>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</si>
  <si>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</si>
  <si>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</si>
  <si>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</si>
  <si>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</si>
  <si>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</si>
  <si>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</si>
  <si>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</si>
  <si>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</si>
  <si>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</si>
  <si>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</si>
  <si>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</si>
  <si>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</si>
  <si>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</si>
  <si>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</si>
  <si>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</si>
  <si>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</si>
  <si>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</si>
  <si>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</si>
  <si>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</si>
  <si>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</si>
  <si>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</si>
  <si>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</si>
  <si>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</si>
  <si>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</si>
  <si>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</si>
  <si>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</si>
  <si>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</si>
  <si>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</si>
  <si>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</si>
  <si>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</si>
  <si>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</si>
  <si>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</si>
  <si>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</si>
  <si>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</si>
  <si>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</si>
  <si>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</si>
  <si>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</si>
  <si>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</si>
  <si>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</si>
  <si>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</si>
  <si>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</si>
  <si>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</si>
  <si>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</si>
  <si>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</si>
  <si>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</si>
  <si>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</si>
  <si>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</si>
  <si>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</si>
  <si>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</si>
  <si>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</si>
  <si>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</si>
  <si>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</si>
  <si>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</si>
  <si>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</si>
  <si>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</si>
  <si>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</si>
  <si>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</si>
  <si>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</si>
  <si>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</si>
  <si>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</si>
  <si>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</si>
  <si>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</si>
  <si>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</si>
  <si>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</si>
  <si>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</si>
  <si>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</si>
  <si>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</si>
  <si>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</si>
  <si>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</si>
  <si>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</si>
  <si>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</si>
  <si>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</si>
  <si>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</si>
  <si>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</si>
  <si>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</si>
  <si>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</si>
  <si>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</si>
  <si>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</si>
  <si>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</si>
  <si>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</si>
  <si>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</si>
  <si>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</si>
  <si>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</si>
  <si>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</si>
  <si>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</si>
  <si>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</si>
  <si>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</si>
  <si>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</si>
  <si>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</si>
  <si>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</si>
  <si>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</si>
  <si>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</si>
  <si>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</si>
  <si>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</si>
  <si>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</si>
  <si>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</si>
  <si>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</si>
  <si>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</si>
  <si>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</si>
  <si>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</si>
  <si>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</si>
  <si>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</si>
  <si>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</si>
  <si>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</si>
  <si>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</si>
  <si>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</si>
  <si>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</si>
  <si>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</si>
  <si>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</si>
  <si>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</si>
  <si>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</si>
  <si>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</si>
  <si>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</si>
  <si>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</si>
  <si>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</si>
  <si>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</si>
  <si>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</si>
  <si>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</si>
  <si>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</si>
  <si>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</si>
  <si>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</si>
  <si>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</si>
  <si>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</si>
  <si>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</si>
  <si>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</si>
  <si>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</si>
  <si>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</si>
  <si>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</si>
  <si>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</si>
  <si>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</si>
  <si>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</si>
  <si>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</si>
  <si>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</si>
  <si>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</si>
  <si>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</si>
  <si>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</si>
  <si>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</si>
  <si>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</si>
  <si>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</si>
  <si>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</si>
  <si>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</si>
  <si>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</si>
  <si>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</si>
  <si>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</si>
  <si>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</si>
  <si>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</si>
  <si>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</si>
  <si>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</si>
  <si>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</si>
  <si>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</si>
  <si>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</si>
  <si>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</si>
  <si>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</si>
  <si>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</si>
  <si>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</si>
  <si>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</si>
  <si>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</si>
  <si>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</si>
  <si>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</si>
  <si>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</si>
  <si>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</si>
  <si>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</si>
  <si>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</si>
  <si>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</si>
  <si>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</si>
  <si>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</si>
  <si>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</si>
  <si>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</si>
  <si>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</si>
  <si>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</si>
  <si>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</si>
  <si>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</si>
  <si>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</si>
  <si>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</si>
  <si>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</si>
  <si>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</si>
  <si>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</si>
  <si>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</si>
  <si>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</si>
  <si>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</si>
  <si>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</si>
  <si>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</si>
  <si>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</si>
  <si>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</si>
  <si>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</si>
  <si>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</si>
  <si>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</si>
  <si>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</si>
  <si>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</si>
  <si>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</si>
  <si>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</si>
  <si>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</si>
  <si>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</si>
  <si>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</si>
  <si>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</si>
  <si>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</si>
  <si>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</si>
  <si>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</si>
  <si>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</si>
  <si>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</si>
  <si>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</si>
  <si>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</si>
  <si>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</si>
  <si>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</si>
  <si>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</si>
  <si>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</si>
  <si>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</si>
  <si>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</si>
  <si>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</si>
  <si>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</si>
  <si>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</si>
  <si>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</si>
  <si>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</si>
  <si>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</si>
  <si>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</si>
  <si>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</si>
  <si>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</si>
  <si>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</si>
  <si>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</si>
  <si>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</si>
  <si>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</si>
  <si>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</si>
  <si>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</si>
  <si>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</si>
  <si>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</si>
  <si>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</si>
  <si>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</si>
  <si>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</si>
  <si>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</si>
  <si>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</si>
  <si>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</si>
  <si>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</si>
  <si>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</si>
  <si>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</si>
  <si>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</si>
  <si>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</si>
  <si>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</si>
  <si>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</si>
  <si>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</si>
  <si>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</si>
  <si>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</si>
  <si>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</si>
  <si>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</si>
  <si>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</si>
  <si>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</si>
  <si>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</si>
  <si>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</si>
  <si>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</si>
  <si>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</si>
  <si>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</si>
  <si>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</si>
  <si>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</si>
  <si>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</si>
  <si>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</si>
  <si>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</si>
  <si>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</si>
  <si>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</si>
  <si>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</si>
  <si>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</si>
  <si>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</si>
  <si>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</si>
  <si>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</si>
  <si>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</si>
  <si>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</si>
  <si>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</si>
  <si>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</si>
  <si>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</si>
  <si>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</si>
  <si>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</si>
  <si>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</si>
  <si>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</si>
  <si>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</si>
  <si>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</si>
  <si>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</si>
  <si>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</si>
  <si>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</si>
  <si>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</si>
  <si>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</si>
  <si>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</si>
  <si>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</si>
  <si>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</si>
  <si>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</si>
  <si>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</si>
  <si>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</si>
  <si>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</si>
  <si>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</si>
  <si>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</si>
  <si>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</si>
  <si>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</si>
  <si>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</si>
  <si>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</si>
  <si>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</si>
  <si>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</si>
  <si>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</si>
  <si>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</si>
  <si>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</si>
  <si>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</si>
  <si>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</si>
  <si>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</si>
  <si>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</si>
  <si>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</si>
  <si>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</si>
  <si>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</si>
  <si>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</si>
  <si>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</si>
  <si>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</si>
  <si>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</si>
  <si>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</si>
  <si>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</si>
  <si>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</si>
  <si>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</si>
  <si>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</si>
  <si>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</si>
  <si>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</si>
  <si>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</si>
  <si>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</si>
  <si>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</si>
  <si>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</si>
  <si>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</si>
  <si>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</si>
  <si>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</si>
  <si>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</si>
  <si>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</si>
  <si>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</si>
  <si>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</si>
  <si>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</si>
  <si>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</si>
  <si>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</si>
  <si>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</si>
  <si>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</si>
  <si>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</si>
  <si>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</si>
  <si>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</si>
  <si>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</si>
  <si>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</si>
  <si>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</si>
  <si>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</si>
  <si>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</si>
  <si>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</si>
  <si>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</si>
  <si>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</si>
  <si>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</si>
  <si>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</si>
  <si>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</si>
  <si>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</si>
  <si>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</si>
  <si>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</si>
  <si>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</si>
  <si>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</si>
  <si>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</si>
  <si>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</si>
  <si>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</si>
  <si>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</si>
  <si>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</si>
  <si>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</si>
  <si>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</si>
  <si>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</si>
  <si>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</si>
  <si>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</si>
  <si>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</si>
  <si>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</si>
  <si>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</si>
  <si>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</si>
  <si>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</si>
  <si>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</si>
  <si>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</si>
  <si>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</si>
  <si>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</si>
  <si>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</si>
  <si>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</si>
  <si>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</si>
  <si>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</si>
  <si>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</si>
  <si>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</si>
  <si>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</si>
  <si>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</si>
  <si>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</si>
  <si>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</si>
  <si>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</si>
  <si>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</si>
  <si>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</si>
  <si>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</si>
  <si>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</si>
  <si>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</si>
  <si>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</si>
  <si>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</si>
  <si>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</si>
  <si>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</si>
  <si>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</si>
  <si>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</si>
  <si>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</si>
  <si>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</si>
  <si>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</si>
  <si>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</si>
  <si>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</si>
  <si>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</si>
  <si>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</si>
  <si>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</si>
  <si>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</si>
  <si>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</si>
  <si>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</si>
  <si>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</si>
  <si>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</si>
  <si>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</si>
  <si>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</si>
  <si>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</si>
  <si>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</si>
  <si>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</si>
  <si>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</si>
  <si>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</si>
  <si>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</si>
  <si>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</si>
  <si>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</si>
  <si>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</si>
  <si>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</si>
  <si>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</si>
  <si>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</si>
  <si>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</si>
  <si>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</si>
  <si>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</si>
  <si>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</si>
  <si>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</si>
  <si>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</si>
  <si>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</si>
  <si>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</si>
  <si>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</si>
  <si>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</si>
  <si>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</si>
  <si>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</si>
  <si>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</si>
  <si>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</si>
  <si>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</si>
  <si>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</si>
  <si>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</si>
  <si>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</si>
  <si>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</si>
  <si>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</si>
  <si>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</si>
  <si>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</si>
  <si>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</si>
  <si>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</si>
  <si>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</si>
  <si>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</si>
  <si>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</si>
  <si>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</si>
  <si>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</si>
  <si>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</si>
  <si>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</si>
  <si>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</si>
  <si>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</si>
  <si>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</si>
  <si>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</si>
  <si>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</si>
  <si>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</si>
  <si>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</si>
  <si>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</si>
  <si>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</si>
  <si>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</si>
  <si>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</si>
  <si>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</si>
  <si>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</si>
  <si>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</si>
  <si>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</si>
  <si>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</si>
  <si>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</si>
  <si>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</si>
  <si>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</si>
  <si>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</si>
  <si>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</si>
  <si>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</si>
  <si>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</si>
  <si>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</si>
  <si>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</si>
  <si>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</si>
  <si>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</si>
  <si>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</si>
  <si>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</si>
  <si>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</si>
  <si>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</si>
  <si>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</si>
  <si>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</si>
  <si>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</si>
  <si>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</si>
  <si>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</si>
  <si>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</si>
  <si>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</si>
  <si>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</si>
  <si>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</si>
  <si>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</si>
  <si>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</si>
  <si>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</si>
  <si>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</si>
  <si>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</si>
  <si>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</si>
  <si>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</si>
  <si>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</si>
  <si>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</si>
  <si>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</si>
  <si>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</si>
  <si>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</si>
  <si>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</si>
  <si>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</si>
  <si>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</si>
  <si>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</si>
  <si>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</si>
  <si>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</si>
  <si>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</si>
  <si>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</si>
  <si>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</si>
  <si>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</si>
  <si>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</si>
  <si>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</si>
  <si>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</si>
  <si>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</si>
  <si>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</si>
  <si>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</si>
  <si>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</si>
  <si>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</si>
  <si>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</si>
  <si>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</si>
  <si>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</si>
  <si>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</si>
  <si>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</si>
  <si>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</si>
  <si>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</si>
  <si>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</si>
  <si>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</si>
  <si>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</si>
  <si>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</si>
  <si>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</si>
  <si>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</si>
  <si>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</si>
  <si>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</si>
  <si>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</si>
  <si>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</si>
  <si>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</si>
  <si>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</si>
  <si>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</si>
  <si>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</si>
  <si>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</si>
  <si>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</si>
  <si>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</si>
  <si>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</si>
  <si>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</si>
  <si>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</si>
  <si>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</si>
  <si>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</si>
  <si>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</si>
  <si>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</si>
  <si>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</si>
  <si>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</si>
  <si>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</si>
  <si>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</si>
  <si>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</si>
  <si>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</si>
  <si>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</si>
  <si>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</si>
  <si>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</si>
  <si>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</si>
  <si>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</si>
  <si>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</si>
  <si>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</si>
  <si>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</si>
  <si>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</si>
  <si>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</si>
  <si>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</si>
  <si>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</si>
  <si>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</si>
  <si>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</si>
  <si>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</si>
  <si>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</si>
  <si>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</si>
  <si>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</si>
  <si>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</si>
  <si>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</si>
  <si>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</si>
  <si>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</si>
  <si>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</si>
  <si>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</si>
  <si>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</si>
  <si>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</si>
  <si>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</si>
  <si>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</si>
  <si>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</si>
  <si>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</si>
  <si>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</si>
  <si>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</si>
  <si>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</si>
  <si>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</si>
  <si>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</si>
  <si>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</si>
  <si>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</si>
  <si>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</si>
  <si>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</si>
  <si>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</si>
  <si>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</si>
  <si>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</si>
  <si>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</si>
  <si>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</si>
  <si>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</si>
  <si>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</si>
  <si>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</si>
  <si>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</si>
  <si>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</si>
  <si>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</si>
  <si>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</si>
  <si>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</si>
  <si>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</si>
  <si>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</si>
  <si>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</si>
  <si>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</si>
  <si>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</si>
  <si>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</si>
  <si>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</si>
  <si>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</si>
  <si>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</si>
  <si>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</si>
  <si>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</si>
  <si>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</si>
  <si>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</si>
  <si>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</si>
  <si>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</si>
  <si>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</si>
  <si>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</si>
  <si>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</si>
  <si>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</si>
  <si>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</si>
  <si>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</si>
  <si>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</si>
  <si>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</si>
  <si>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</si>
  <si>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</si>
  <si>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</si>
  <si>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</si>
  <si>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</si>
  <si>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</si>
  <si>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</si>
  <si>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</si>
  <si>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</si>
  <si>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</si>
  <si>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</si>
  <si>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</si>
  <si>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</si>
  <si>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</si>
  <si>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</si>
  <si>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</si>
  <si>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</si>
  <si>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</si>
  <si>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</si>
  <si>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</si>
  <si>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</si>
  <si>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</si>
  <si>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</si>
  <si>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</si>
  <si>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</si>
  <si>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</si>
  <si>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</si>
  <si>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</si>
  <si>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</si>
  <si>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</si>
  <si>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</si>
  <si>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</si>
  <si>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</si>
  <si>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</si>
  <si>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</si>
  <si>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</si>
  <si>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</si>
  <si>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</si>
  <si>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</si>
  <si>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</si>
  <si>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</si>
  <si>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</si>
  <si>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</si>
  <si>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</si>
  <si>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</si>
  <si>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</si>
  <si>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</si>
  <si>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</si>
  <si>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</si>
  <si>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</si>
  <si>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</si>
  <si>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</si>
  <si>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</si>
  <si>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</si>
  <si>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</si>
  <si>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</si>
  <si>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</si>
  <si>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</si>
  <si>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</si>
  <si>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</si>
  <si>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</si>
  <si>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</si>
  <si>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</si>
  <si>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</si>
  <si>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</si>
  <si>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</si>
  <si>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</si>
  <si>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</si>
  <si>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</si>
  <si>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</si>
  <si>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</si>
  <si>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</si>
  <si>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</si>
  <si>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</si>
  <si>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</si>
  <si>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</si>
  <si>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</si>
  <si>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</si>
  <si>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</si>
  <si>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</si>
  <si>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</si>
  <si>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</si>
  <si>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</si>
  <si>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</si>
  <si>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</si>
  <si>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</si>
  <si>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</si>
  <si>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</si>
  <si>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</si>
  <si>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</si>
  <si>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</si>
  <si>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</si>
  <si>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</si>
  <si>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</si>
  <si>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</si>
  <si>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</si>
  <si>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</si>
  <si>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</si>
  <si>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</si>
  <si>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</si>
  <si>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</si>
  <si>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</si>
  <si>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</si>
  <si>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</si>
  <si>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</si>
  <si>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</si>
  <si>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</si>
  <si>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</si>
  <si>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</si>
  <si>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</si>
  <si>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</si>
  <si>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</si>
  <si>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</si>
  <si>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</si>
  <si>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</si>
  <si>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</si>
  <si>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</si>
  <si>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</si>
  <si>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</si>
  <si>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</si>
  <si>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</si>
  <si>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</si>
  <si>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</si>
  <si>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</si>
  <si>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</si>
  <si>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</si>
  <si>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</si>
  <si>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</si>
  <si>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</si>
  <si>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</si>
  <si>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</si>
  <si>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</si>
  <si>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</si>
  <si>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</si>
  <si>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</si>
  <si>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</si>
  <si>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</si>
  <si>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</si>
  <si>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</si>
  <si>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</si>
  <si>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</si>
  <si>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</si>
  <si>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</si>
  <si>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</si>
  <si>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</si>
  <si>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</si>
  <si>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</si>
  <si>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</si>
  <si>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</si>
  <si>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</si>
  <si>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</si>
  <si>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</si>
  <si>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</si>
  <si>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</si>
  <si>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</si>
  <si>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</si>
  <si>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</si>
  <si>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</si>
  <si>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</si>
  <si>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</si>
  <si>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</si>
  <si>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</si>
  <si>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</si>
  <si>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</si>
  <si>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</si>
  <si>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</si>
  <si>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</si>
  <si>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</si>
  <si>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</si>
  <si>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</si>
  <si>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</si>
  <si>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</si>
  <si>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</si>
  <si>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</si>
  <si>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</si>
  <si>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</si>
  <si>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</si>
  <si>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</si>
  <si>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</si>
  <si>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</si>
  <si>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</si>
  <si>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</si>
  <si>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</si>
  <si>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</si>
  <si>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</si>
  <si>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</si>
  <si>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</si>
  <si>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</si>
  <si>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</si>
  <si>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</si>
  <si>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</si>
  <si>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</si>
  <si>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</si>
  <si>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</si>
  <si>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</si>
  <si>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</si>
  <si>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</si>
  <si>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</si>
  <si>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</si>
  <si>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</si>
  <si>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</si>
  <si>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</si>
  <si>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</si>
  <si>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</si>
  <si>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</si>
  <si>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</si>
  <si>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</si>
  <si>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</si>
  <si>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</si>
  <si>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</si>
  <si>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</si>
  <si>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</si>
  <si>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</si>
  <si>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</si>
  <si>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</si>
  <si>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</si>
  <si>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</si>
  <si>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</si>
  <si>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</si>
  <si>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</si>
  <si>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</si>
  <si>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</si>
  <si>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</si>
  <si>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</si>
  <si>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</si>
  <si>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</si>
  <si>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</si>
  <si>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</si>
  <si>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</si>
  <si>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</si>
  <si>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</si>
  <si>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</si>
  <si>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</si>
  <si>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</si>
  <si>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</si>
  <si>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</si>
  <si>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</si>
  <si>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</si>
  <si>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</si>
  <si>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</si>
  <si>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</si>
  <si>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</si>
  <si>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</si>
  <si>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</si>
  <si>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</si>
  <si>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</si>
  <si>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</si>
  <si>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</si>
  <si>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</si>
  <si>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</si>
  <si>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</si>
  <si>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</si>
  <si>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</si>
  <si>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</si>
  <si>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</si>
  <si>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</si>
  <si>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</si>
  <si>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</si>
  <si>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</si>
  <si>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</si>
  <si>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</si>
  <si>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</si>
  <si>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</si>
  <si>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</si>
  <si>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</si>
  <si>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</si>
  <si>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</si>
  <si>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</si>
  <si>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</si>
  <si>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</si>
  <si>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</si>
  <si>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</si>
  <si>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</si>
  <si>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</si>
  <si>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</si>
  <si>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</si>
  <si>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</si>
  <si>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</si>
  <si>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</si>
  <si>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</si>
  <si>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</si>
  <si>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</si>
  <si>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</si>
  <si>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</si>
  <si>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</si>
  <si>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</si>
  <si>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</si>
  <si>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</si>
  <si>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</si>
  <si>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</si>
  <si>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</si>
  <si>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</si>
  <si>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</si>
  <si>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</si>
  <si>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</si>
  <si>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</si>
  <si>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</si>
  <si>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</si>
  <si>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</si>
  <si>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</si>
  <si>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</si>
  <si>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</si>
  <si>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</si>
  <si>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</si>
  <si>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</si>
  <si>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</si>
  <si>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</si>
  <si>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</si>
  <si>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</si>
  <si>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</si>
  <si>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</si>
  <si>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</si>
  <si>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</si>
  <si>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</si>
  <si>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</si>
  <si>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</si>
  <si>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</si>
  <si>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</si>
  <si>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</si>
  <si>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</si>
  <si>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</si>
  <si>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</si>
  <si>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</si>
  <si>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</si>
  <si>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</si>
  <si>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</si>
  <si>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</si>
  <si>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</si>
  <si>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</si>
  <si>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</si>
  <si>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</si>
  <si>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</si>
  <si>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</si>
  <si>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</si>
  <si>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</si>
  <si>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</si>
  <si>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</si>
  <si>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</si>
  <si>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</si>
  <si>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</si>
  <si>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</si>
  <si>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</si>
  <si>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</si>
  <si>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</si>
  <si>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</si>
  <si>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</si>
  <si>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</si>
  <si>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</si>
  <si>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</si>
  <si>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</si>
  <si>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</si>
  <si>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</si>
  <si>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</si>
  <si>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</si>
  <si>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</si>
  <si>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</si>
  <si>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</si>
  <si>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</si>
  <si>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</si>
  <si>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</si>
  <si>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</si>
  <si>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</si>
  <si>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</si>
  <si>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</si>
  <si>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</si>
  <si>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</si>
  <si>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</si>
  <si>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</si>
  <si>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</si>
  <si>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</si>
  <si>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</si>
  <si>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</si>
  <si>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</si>
  <si>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</si>
  <si>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</si>
  <si>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</si>
  <si>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</si>
  <si>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</si>
  <si>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</si>
  <si>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</si>
  <si>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</si>
  <si>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</si>
  <si>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</si>
  <si>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</si>
  <si>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</si>
  <si>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</si>
  <si>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</si>
  <si>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</si>
  <si>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</si>
  <si>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</si>
  <si>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</si>
  <si>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</si>
  <si>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</si>
  <si>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</si>
  <si>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</si>
  <si>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</si>
  <si>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</si>
  <si>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</si>
  <si>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</si>
  <si>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</si>
  <si>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</si>
  <si>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</si>
  <si>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</si>
  <si>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</si>
  <si>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</si>
  <si>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</si>
  <si>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</si>
  <si>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</si>
  <si>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</si>
  <si>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</si>
  <si>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</si>
  <si>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</si>
  <si>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</si>
  <si>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</si>
  <si>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</si>
  <si>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</si>
  <si>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</si>
  <si>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</si>
  <si>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</si>
  <si>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</si>
  <si>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</si>
  <si>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</si>
  <si>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</si>
  <si>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</si>
  <si>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</si>
  <si>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</si>
  <si>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</si>
  <si>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</si>
  <si>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</si>
  <si>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</si>
  <si>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</si>
  <si>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</si>
  <si>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</si>
  <si>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</si>
  <si>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</si>
  <si>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</si>
  <si>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</si>
  <si>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</si>
  <si>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</si>
  <si>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</si>
  <si>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</si>
  <si>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</si>
  <si>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</si>
  <si>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</si>
  <si>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</si>
  <si>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</si>
  <si>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</si>
  <si>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</si>
  <si>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</si>
  <si>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</si>
  <si>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</si>
  <si>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</si>
  <si>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</si>
  <si>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</si>
  <si>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</si>
  <si>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</si>
  <si>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</si>
  <si>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</si>
  <si>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</si>
  <si>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</si>
  <si>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</si>
  <si>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</si>
  <si>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</si>
  <si>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</si>
  <si>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</si>
  <si>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</si>
  <si>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</si>
  <si>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</si>
  <si>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</si>
  <si>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</si>
  <si>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</si>
  <si>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</si>
  <si>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</si>
  <si>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</si>
  <si>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</si>
  <si>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</si>
  <si>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</si>
  <si>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</si>
  <si>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</si>
  <si>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</si>
  <si>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</si>
  <si>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</si>
  <si>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</si>
  <si>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</si>
  <si>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</si>
  <si>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</si>
  <si>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</si>
  <si>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</si>
  <si>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</si>
  <si>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</si>
  <si>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</si>
  <si>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</si>
  <si>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</si>
  <si>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</si>
  <si>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</si>
  <si>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</si>
  <si>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</si>
  <si>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</si>
  <si>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</si>
  <si>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</si>
  <si>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</si>
  <si>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</si>
  <si>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</si>
  <si>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</si>
  <si>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</si>
  <si>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</si>
  <si>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</si>
  <si>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</si>
  <si>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</si>
  <si>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</si>
  <si>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</si>
  <si>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</si>
  <si>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</si>
  <si>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</si>
  <si>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</si>
  <si>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</si>
  <si>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</si>
  <si>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</si>
  <si>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</si>
  <si>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</si>
  <si>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</si>
  <si>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</si>
  <si>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</si>
  <si>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</si>
  <si>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</si>
  <si>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</si>
  <si>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</si>
  <si>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</si>
  <si>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</si>
  <si>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</si>
  <si>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</si>
  <si>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</si>
  <si>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</si>
  <si>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</si>
  <si>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</si>
  <si>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</si>
  <si>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</si>
  <si>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</si>
  <si>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</si>
  <si>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</si>
  <si>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</si>
  <si>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</si>
  <si>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</si>
  <si>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</si>
  <si>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</si>
  <si>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</si>
  <si>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</si>
  <si>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</si>
  <si>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</si>
  <si>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</si>
  <si>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</si>
  <si>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</si>
  <si>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</si>
  <si>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</si>
  <si>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</si>
  <si>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</si>
  <si>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</si>
  <si>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</si>
  <si>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</si>
  <si>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</si>
  <si>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</si>
  <si>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</si>
  <si>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</si>
  <si>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</si>
  <si>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</si>
  <si>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</si>
  <si>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</si>
  <si>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</si>
  <si>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</si>
  <si>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</si>
  <si>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</si>
  <si>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</si>
  <si>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</si>
  <si>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</si>
  <si>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</si>
  <si>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</si>
  <si>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</si>
  <si>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</si>
  <si>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</si>
  <si>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</si>
  <si>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</si>
  <si>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</si>
  <si>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</si>
  <si>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</si>
  <si>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</si>
  <si>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</si>
  <si>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</si>
  <si>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</si>
  <si>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</si>
  <si>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</si>
  <si>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</si>
  <si>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</si>
  <si>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</si>
  <si>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</si>
  <si>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</si>
  <si>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</si>
  <si>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</si>
  <si>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</si>
  <si>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</si>
  <si>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</si>
  <si>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</si>
  <si>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</si>
  <si>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</si>
  <si>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</si>
  <si>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</si>
  <si>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</si>
  <si>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</si>
  <si>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</si>
  <si>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</si>
  <si>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</si>
  <si>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</si>
  <si>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</si>
  <si>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</si>
  <si>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</si>
  <si>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</si>
  <si>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</si>
  <si>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</si>
  <si>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</si>
  <si>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</si>
  <si>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</si>
  <si>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</si>
  <si>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</si>
  <si>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</si>
  <si>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</si>
  <si>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</si>
  <si>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</si>
  <si>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</si>
  <si>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</si>
  <si>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</si>
  <si>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</si>
  <si>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</si>
  <si>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</si>
  <si>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</si>
  <si>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</si>
  <si>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</si>
  <si>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</si>
  <si>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</si>
  <si>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</si>
  <si>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</si>
  <si>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</si>
  <si>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</si>
  <si>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</si>
  <si>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</si>
  <si>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</si>
  <si>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</si>
  <si>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</si>
  <si>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</si>
  <si>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</si>
  <si>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</si>
  <si>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</si>
  <si>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</si>
  <si>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</si>
  <si>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</si>
  <si>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</si>
  <si>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</si>
  <si>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</si>
  <si>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</si>
  <si>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</si>
  <si>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</si>
  <si>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</si>
  <si>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</si>
  <si>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</si>
  <si>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</si>
  <si>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</si>
  <si>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</si>
  <si>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</si>
  <si>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</si>
  <si>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</si>
  <si>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</si>
  <si>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</si>
  <si>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</si>
  <si>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</si>
  <si>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</si>
  <si>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</si>
  <si>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</si>
  <si>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</si>
  <si>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</si>
  <si>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</si>
  <si>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</si>
  <si>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</si>
  <si>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</si>
  <si>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</si>
  <si>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</si>
  <si>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</si>
  <si>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</si>
  <si>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</si>
  <si>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</si>
  <si>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</si>
  <si>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</si>
  <si>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</si>
  <si>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</si>
  <si>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</si>
  <si>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</si>
  <si>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</si>
  <si>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</si>
  <si>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</si>
  <si>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</si>
  <si>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</si>
  <si>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</si>
  <si>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</si>
  <si>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</si>
  <si>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</si>
  <si>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</si>
  <si>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</si>
  <si>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</si>
  <si>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</si>
  <si>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</si>
  <si>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</si>
  <si>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</si>
  <si>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</si>
  <si>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</si>
  <si>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</si>
  <si>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</si>
  <si>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</si>
  <si>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</si>
  <si>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</si>
  <si>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</si>
  <si>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</si>
  <si>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</si>
  <si>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</si>
  <si>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</si>
  <si>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</si>
  <si>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</si>
  <si>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</si>
  <si>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</si>
  <si>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</si>
  <si>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</si>
  <si>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</si>
  <si>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</si>
  <si>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</si>
  <si>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</si>
  <si>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</si>
  <si>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</si>
  <si>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</si>
  <si>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</si>
  <si>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</si>
  <si>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</si>
  <si>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</si>
  <si>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</si>
  <si>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</si>
  <si>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</si>
  <si>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</si>
  <si>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</si>
  <si>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</si>
  <si>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</si>
  <si>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</si>
  <si>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</si>
  <si>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</si>
  <si>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</si>
  <si>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</si>
  <si>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</si>
  <si>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</si>
  <si>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</si>
  <si>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</si>
  <si>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</si>
  <si>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</si>
  <si>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</si>
  <si>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</si>
  <si>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</si>
  <si>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</si>
  <si>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</si>
  <si>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</si>
  <si>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</si>
  <si>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</si>
  <si>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</si>
  <si>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</si>
  <si>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</si>
  <si>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</si>
  <si>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</si>
  <si>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</si>
  <si>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</si>
  <si>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</si>
  <si>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</si>
  <si>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</si>
  <si>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</si>
  <si>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</si>
  <si>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</si>
  <si>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</si>
  <si>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</si>
  <si>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</si>
  <si>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</si>
  <si>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</si>
  <si>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</si>
  <si>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</si>
  <si>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</si>
  <si>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</si>
  <si>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</si>
  <si>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</si>
  <si>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</si>
  <si>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</si>
  <si>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</si>
  <si>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</si>
  <si>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</si>
  <si>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</si>
  <si>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</si>
  <si>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</si>
  <si>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</si>
  <si>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</si>
  <si>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</si>
  <si>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</si>
  <si>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</si>
  <si>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</si>
  <si>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</si>
  <si>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</si>
  <si>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</si>
  <si>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</si>
  <si>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</si>
  <si>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</si>
  <si>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</si>
  <si>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</si>
  <si>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</si>
  <si>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</si>
  <si>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</si>
  <si>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</si>
  <si>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</si>
  <si>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</si>
  <si>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</si>
  <si>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</si>
  <si>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</si>
  <si>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</si>
  <si>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</si>
  <si>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</si>
  <si>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</si>
  <si>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</si>
  <si>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</si>
  <si>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</si>
  <si>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</si>
  <si>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</si>
  <si>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</si>
  <si>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</si>
  <si>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</si>
  <si>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</si>
  <si>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</si>
  <si>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</si>
  <si>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</si>
  <si>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</si>
  <si>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</si>
  <si>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</si>
  <si>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</si>
  <si>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</si>
  <si>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</si>
  <si>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</si>
  <si>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</si>
  <si>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</si>
  <si>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</si>
  <si>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</si>
  <si>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</si>
  <si>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</si>
  <si>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</si>
  <si>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</si>
  <si>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</si>
  <si>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</si>
  <si>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</si>
  <si>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</si>
  <si>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</si>
  <si>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</si>
  <si>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</si>
  <si>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</si>
  <si>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</si>
  <si>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</si>
  <si>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</si>
  <si>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</si>
  <si>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</si>
  <si>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</si>
  <si>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</si>
  <si>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</si>
  <si>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</si>
  <si>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</si>
  <si>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</si>
  <si>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</si>
  <si>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</si>
  <si>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</si>
  <si>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</si>
  <si>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</si>
  <si>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</si>
  <si>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</si>
  <si>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</si>
  <si>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</si>
  <si>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</si>
  <si>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</si>
  <si>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</si>
  <si>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</si>
  <si>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</si>
  <si>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</si>
  <si>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</si>
  <si>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</si>
  <si>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</si>
  <si>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</si>
  <si>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</si>
  <si>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</si>
  <si>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</si>
  <si>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</si>
  <si>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</si>
  <si>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</si>
  <si>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</si>
  <si>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</si>
  <si>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</si>
  <si>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</si>
  <si>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</si>
  <si>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</si>
  <si>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</si>
  <si>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</si>
  <si>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</si>
  <si>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</si>
  <si>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</si>
  <si>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</si>
  <si>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</si>
  <si>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</si>
  <si>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</si>
  <si>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</si>
  <si>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</si>
  <si>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</si>
  <si>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</si>
  <si>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</si>
  <si>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</si>
  <si>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</si>
  <si>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</si>
  <si>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</si>
  <si>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</si>
  <si>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</si>
  <si>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</si>
  <si>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</si>
  <si>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</si>
  <si>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</si>
  <si>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</si>
  <si>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</si>
  <si>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</si>
  <si>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</si>
  <si>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</si>
  <si>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</si>
  <si>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</si>
  <si>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</si>
  <si>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</si>
  <si>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</si>
  <si>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</si>
  <si>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</si>
  <si>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</si>
  <si>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</si>
  <si>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</si>
  <si>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</si>
  <si>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</si>
  <si>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</si>
  <si>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</si>
  <si>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</si>
  <si>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</si>
  <si>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</si>
  <si>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</si>
  <si>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</si>
  <si>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</si>
  <si>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</si>
  <si>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</si>
  <si>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</si>
  <si>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</si>
  <si>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</si>
  <si>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</si>
  <si>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</si>
  <si>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</si>
  <si>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</si>
  <si>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</si>
  <si>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</si>
  <si>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</si>
  <si>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</si>
  <si>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</si>
  <si>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</si>
  <si>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</si>
  <si>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</si>
  <si>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</si>
  <si>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</si>
  <si>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</si>
  <si>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</si>
  <si>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</si>
  <si>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</si>
  <si>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</si>
  <si>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</si>
  <si>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</si>
  <si>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</si>
  <si>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</si>
  <si>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</si>
  <si>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</si>
  <si>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</si>
  <si>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</si>
  <si>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</si>
  <si>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</si>
  <si>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</si>
  <si>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</si>
  <si>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</si>
  <si>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</si>
  <si>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</si>
  <si>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</si>
  <si>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</si>
  <si>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</si>
  <si>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</si>
  <si>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</si>
  <si>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</si>
  <si>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</si>
  <si>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</si>
  <si>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</si>
  <si>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</si>
  <si>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</si>
  <si>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</si>
  <si>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</si>
  <si>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</si>
  <si>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</si>
  <si>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</si>
  <si>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</si>
  <si>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</si>
  <si>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</si>
  <si>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</si>
  <si>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</si>
  <si>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</si>
  <si>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</si>
  <si>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</si>
  <si>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</si>
  <si>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</si>
  <si>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</si>
  <si>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</si>
  <si>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</si>
  <si>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</si>
  <si>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</si>
  <si>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</si>
  <si>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</si>
  <si>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</si>
  <si>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</si>
  <si>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</si>
  <si>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</si>
  <si>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</si>
  <si>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</si>
  <si>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</si>
  <si>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</si>
  <si>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</si>
  <si>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</si>
  <si>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</si>
  <si>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</si>
  <si>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</si>
  <si>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</si>
  <si>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</si>
  <si>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</si>
  <si>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</si>
  <si>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</si>
  <si>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</si>
  <si>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</si>
  <si>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</si>
  <si>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</si>
  <si>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</si>
  <si>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</si>
  <si>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</si>
  <si>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</si>
  <si>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</si>
  <si>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</si>
  <si>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</si>
  <si>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</si>
  <si>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</si>
  <si>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</si>
  <si>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</si>
  <si>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</si>
  <si>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</si>
  <si>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</si>
  <si>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</si>
  <si>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</si>
  <si>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</si>
  <si>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</si>
  <si>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</si>
  <si>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</si>
  <si>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</si>
  <si>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</si>
  <si>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</si>
  <si>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</si>
  <si>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</si>
  <si>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</si>
  <si>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</si>
  <si>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</si>
  <si>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</si>
  <si>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</si>
  <si>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</si>
  <si>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</si>
  <si>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</si>
  <si>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</si>
  <si>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</si>
  <si>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</si>
  <si>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</si>
  <si>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</si>
  <si>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</si>
  <si>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</si>
  <si>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</si>
  <si>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</si>
  <si>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</si>
  <si>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</si>
  <si>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</si>
  <si>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</si>
  <si>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</si>
  <si>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</si>
  <si>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</si>
  <si>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</si>
  <si>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</si>
  <si>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</si>
  <si>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</si>
  <si>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</si>
  <si>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</si>
  <si>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</si>
  <si>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</si>
  <si>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</si>
  <si>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</si>
  <si>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</si>
  <si>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</si>
  <si>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</si>
  <si>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</si>
  <si>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</si>
  <si>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</si>
  <si>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</si>
  <si>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</si>
  <si>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</si>
  <si>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</si>
  <si>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</si>
  <si>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</si>
  <si>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</si>
  <si>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</si>
  <si>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</si>
  <si>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</si>
  <si>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</si>
  <si>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</si>
  <si>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</si>
  <si>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</si>
  <si>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</si>
  <si>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</si>
  <si>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</si>
  <si>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</si>
  <si>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</si>
  <si>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</si>
  <si>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</si>
  <si>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</si>
  <si>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</si>
  <si>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</si>
  <si>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</si>
  <si>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</si>
  <si>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</si>
  <si>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</si>
  <si>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</si>
  <si>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</si>
  <si>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</si>
  <si>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</si>
  <si>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</si>
  <si>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</si>
  <si>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</si>
  <si>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</si>
  <si>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</si>
  <si>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</si>
  <si>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</si>
  <si>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</si>
  <si>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</si>
  <si>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</si>
  <si>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</si>
  <si>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</si>
  <si>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</si>
  <si>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</si>
  <si>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</si>
  <si>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</si>
  <si>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</si>
  <si>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</si>
  <si>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</si>
  <si>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</si>
  <si>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</si>
  <si>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</si>
  <si>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</si>
  <si>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</si>
  <si>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</si>
  <si>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</si>
  <si>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</si>
  <si>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</si>
  <si>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</si>
  <si>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</si>
  <si>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</si>
  <si>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</si>
  <si>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</si>
  <si>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</si>
  <si>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</si>
  <si>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</si>
  <si>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</si>
  <si>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</si>
  <si>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</si>
  <si>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</si>
  <si>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</si>
  <si>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</si>
  <si>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</si>
  <si>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</si>
  <si>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</si>
  <si>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</si>
  <si>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</si>
  <si>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</si>
  <si>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</si>
  <si>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</si>
  <si>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</si>
  <si>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</si>
  <si>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</si>
  <si>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</si>
  <si>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</si>
  <si>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</si>
  <si>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</si>
  <si>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</si>
  <si>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</si>
  <si>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</si>
  <si>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</si>
  <si>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</si>
  <si>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</si>
  <si>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</si>
  <si>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</si>
  <si>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</si>
  <si>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</si>
  <si>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</si>
  <si>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</si>
  <si>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</si>
  <si>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</si>
  <si>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</si>
  <si>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</si>
  <si>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</si>
  <si>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</si>
  <si>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</si>
  <si>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</si>
  <si>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</si>
  <si>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</si>
  <si>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</si>
  <si>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</si>
  <si>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</si>
  <si>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</si>
  <si>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</si>
  <si>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</si>
  <si>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</si>
  <si>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</si>
  <si>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</si>
  <si>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</si>
  <si>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</si>
  <si>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</si>
  <si>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</si>
  <si>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</si>
  <si>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</si>
  <si>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</si>
  <si>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</si>
  <si>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</si>
  <si>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</si>
  <si>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</si>
  <si>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</si>
  <si>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</si>
  <si>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</si>
  <si>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</si>
  <si>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</si>
  <si>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</si>
  <si>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</si>
  <si>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</si>
  <si>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</si>
  <si>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</si>
  <si>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</si>
  <si>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</si>
  <si>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</si>
  <si>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</si>
  <si>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</si>
  <si>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</si>
  <si>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</si>
  <si>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</si>
  <si>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</si>
  <si>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</si>
  <si>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</si>
  <si>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</si>
  <si>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</si>
  <si>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</si>
  <si>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</si>
  <si>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</si>
  <si>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</si>
  <si>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</si>
  <si>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</si>
  <si>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</si>
  <si>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</si>
  <si>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</si>
  <si>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</si>
  <si>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</si>
  <si>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</si>
  <si>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</si>
  <si>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</si>
  <si>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</si>
  <si>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</si>
  <si>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</si>
  <si>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</si>
  <si>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</si>
  <si>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</si>
  <si>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</si>
  <si>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</si>
  <si>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</si>
  <si>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</si>
  <si>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</si>
  <si>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</si>
  <si>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</si>
  <si>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</si>
  <si>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</si>
  <si>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</si>
  <si>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</si>
  <si>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</si>
  <si>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</si>
  <si>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</si>
  <si>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</si>
  <si>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</si>
  <si>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</si>
  <si>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</si>
  <si>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</si>
  <si>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</si>
  <si>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</si>
  <si>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</si>
  <si>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</si>
  <si>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</si>
  <si>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</si>
  <si>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</si>
  <si>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</si>
  <si>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</si>
  <si>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</si>
  <si>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</si>
  <si>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</si>
  <si>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</si>
  <si>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</si>
  <si>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</si>
  <si>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</si>
  <si>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</si>
  <si>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</si>
  <si>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</si>
  <si>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</si>
  <si>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</si>
  <si>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</si>
  <si>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</si>
  <si>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</si>
  <si>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</si>
  <si>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</si>
  <si>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</si>
  <si>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</si>
  <si>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</si>
  <si>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</si>
  <si>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</si>
  <si>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</si>
  <si>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</si>
  <si>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</si>
  <si>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</si>
  <si>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</si>
  <si>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</si>
  <si>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</si>
  <si>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</si>
  <si>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</si>
  <si>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</si>
  <si>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</si>
  <si>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</si>
  <si>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</si>
  <si>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</si>
  <si>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</si>
  <si>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</si>
  <si>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</si>
  <si>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</si>
  <si>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</si>
  <si>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</si>
  <si>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</si>
  <si>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</si>
  <si>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</si>
  <si>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</si>
  <si>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</si>
  <si>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</si>
  <si>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</si>
  <si>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</si>
  <si>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</si>
  <si>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</si>
  <si>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</si>
  <si>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</si>
  <si>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</si>
  <si>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</si>
  <si>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</si>
  <si>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</si>
  <si>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</si>
  <si>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</si>
  <si>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</si>
  <si>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</si>
  <si>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</si>
  <si>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</si>
  <si>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</si>
  <si>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</si>
  <si>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</si>
  <si>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</si>
  <si>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</si>
  <si>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</si>
  <si>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</si>
  <si>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</si>
  <si>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</si>
  <si>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</si>
  <si>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</si>
  <si>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</si>
  <si>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</si>
  <si>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</si>
  <si>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</si>
  <si>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</si>
  <si>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</si>
  <si>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</si>
  <si>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</si>
  <si>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</si>
  <si>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</si>
  <si>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</si>
  <si>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</si>
  <si>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</si>
  <si>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</si>
  <si>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</si>
  <si>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</si>
  <si>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</si>
  <si>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</si>
  <si>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</si>
  <si>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</si>
  <si>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</si>
  <si>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</si>
  <si>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</si>
  <si>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</si>
  <si>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</si>
  <si>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</si>
  <si>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</si>
  <si>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</si>
  <si>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</si>
  <si>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</si>
  <si>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</si>
  <si>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</si>
  <si>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</si>
  <si>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</si>
  <si>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</si>
  <si>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</si>
  <si>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</si>
  <si>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</si>
  <si>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</si>
  <si>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</si>
  <si>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</si>
  <si>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</si>
  <si>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</si>
  <si>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</si>
  <si>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</si>
  <si>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</si>
  <si>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</si>
  <si>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</si>
  <si>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</si>
  <si>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</si>
  <si>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</si>
  <si>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</si>
  <si>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</si>
  <si>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</si>
  <si>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</si>
  <si>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</si>
  <si>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</si>
  <si>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</si>
  <si>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</si>
  <si>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</si>
  <si>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</si>
  <si>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</si>
  <si>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</si>
  <si>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</si>
  <si>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</si>
  <si>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</si>
  <si>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</si>
  <si>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</si>
  <si>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</si>
  <si>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</si>
  <si>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</si>
  <si>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</si>
  <si>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</si>
  <si>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</si>
  <si>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</si>
  <si>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</si>
  <si>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</si>
  <si>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</si>
  <si>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</si>
  <si>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</si>
  <si>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</si>
  <si>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</si>
  <si>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</si>
  <si>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</si>
  <si>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</si>
  <si>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</si>
  <si>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</si>
  <si>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</si>
  <si>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</si>
  <si>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</si>
  <si>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</si>
  <si>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</si>
  <si>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</si>
  <si>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</si>
  <si>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</si>
  <si>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</si>
  <si>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</si>
  <si>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</si>
  <si>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</si>
  <si>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</si>
  <si>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</si>
  <si>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</si>
  <si>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</si>
  <si>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</si>
  <si>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</si>
  <si>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</si>
  <si>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</si>
  <si>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</si>
  <si>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</si>
  <si>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</si>
  <si>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</si>
  <si>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</si>
  <si>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</si>
  <si>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</si>
  <si>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</si>
  <si>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</si>
  <si>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</si>
  <si>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</si>
  <si>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</si>
  <si>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</si>
  <si>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</si>
  <si>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</si>
  <si>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</si>
  <si>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</si>
  <si>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</si>
  <si>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</si>
  <si>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</si>
  <si>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</si>
  <si>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</si>
  <si>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</si>
  <si>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</si>
  <si>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</si>
  <si>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</si>
  <si>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</si>
  <si>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</si>
  <si>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</si>
  <si>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</si>
  <si>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</si>
  <si>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</si>
  <si>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</si>
  <si>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</si>
  <si>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</si>
  <si>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</si>
  <si>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</si>
  <si>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</si>
  <si>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</si>
  <si>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</si>
  <si>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</si>
  <si>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</si>
  <si>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</si>
  <si>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</si>
  <si>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</si>
  <si>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</si>
  <si>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</si>
  <si>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</si>
  <si>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</si>
  <si>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</si>
  <si>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</si>
  <si>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</si>
  <si>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</si>
  <si>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</si>
  <si>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</si>
  <si>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</si>
  <si>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</si>
  <si>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</si>
  <si>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</si>
  <si>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</si>
  <si>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</si>
  <si>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</si>
  <si>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</si>
  <si>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</si>
  <si>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</si>
  <si>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</si>
  <si>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</si>
  <si>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</si>
  <si>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</si>
  <si>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</si>
  <si>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</si>
  <si>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</si>
  <si>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</si>
  <si>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</si>
  <si>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</si>
  <si>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</si>
  <si>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</si>
  <si>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</si>
  <si>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</si>
  <si>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</si>
  <si>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</si>
  <si>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</si>
  <si>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</si>
  <si>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</si>
  <si>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</si>
  <si>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</si>
  <si>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</si>
  <si>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</si>
  <si>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</si>
  <si>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</si>
  <si>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</si>
  <si>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</si>
  <si>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</si>
  <si>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</si>
  <si>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</si>
  <si>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</si>
  <si>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</si>
  <si>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</si>
  <si>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</si>
  <si>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</si>
  <si>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</si>
  <si>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</si>
  <si>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</si>
  <si>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</si>
  <si>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</si>
  <si>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</si>
  <si>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</si>
  <si>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</si>
  <si>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</si>
  <si>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</si>
  <si>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</si>
  <si>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</si>
  <si>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</si>
  <si>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</si>
  <si>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</si>
  <si>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</si>
  <si>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</si>
  <si>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</si>
  <si>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</si>
  <si>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</si>
  <si>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</si>
  <si>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</si>
  <si>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</si>
  <si>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</si>
  <si>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</si>
  <si>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</si>
  <si>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</si>
  <si>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</si>
  <si>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</si>
  <si>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</si>
  <si>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</si>
  <si>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</si>
  <si>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</si>
  <si>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</si>
  <si>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</si>
  <si>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</si>
  <si>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</si>
  <si>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</si>
  <si>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</si>
  <si>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</si>
  <si>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</si>
  <si>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</si>
  <si>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</si>
  <si>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</si>
  <si>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</si>
  <si>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</si>
  <si>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</si>
  <si>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</si>
  <si>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</si>
  <si>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</si>
  <si>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</si>
  <si>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</si>
  <si>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</si>
  <si>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</si>
  <si>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</si>
  <si>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</si>
  <si>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</si>
  <si>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</si>
  <si>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</si>
  <si>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</si>
  <si>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</si>
  <si>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</si>
  <si>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</si>
  <si>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</si>
  <si>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</si>
  <si>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</si>
  <si>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</si>
  <si>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</si>
  <si>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</si>
  <si>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</si>
  <si>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</si>
  <si>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</si>
  <si>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</si>
  <si>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</si>
  <si>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</si>
  <si>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</si>
  <si>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</si>
  <si>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</si>
  <si>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</si>
  <si>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</si>
  <si>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</si>
  <si>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</si>
  <si>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</si>
  <si>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</si>
  <si>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</si>
  <si>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</si>
  <si>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</si>
  <si>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</si>
  <si>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</si>
  <si>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</si>
  <si>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</si>
  <si>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</si>
  <si>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</si>
  <si>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</si>
  <si>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</si>
  <si>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</si>
  <si>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</si>
  <si>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</si>
  <si>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</si>
  <si>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</si>
  <si>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</si>
  <si>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</si>
  <si>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</si>
  <si>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</si>
  <si>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</si>
  <si>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</si>
  <si>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</si>
  <si>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</si>
  <si>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</si>
  <si>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</si>
  <si>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</si>
  <si>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</si>
  <si>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</si>
  <si>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</si>
  <si>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</si>
  <si>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</si>
  <si>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</si>
  <si>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</si>
  <si>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</si>
  <si>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</si>
  <si>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</si>
  <si>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</si>
  <si>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</si>
  <si>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</si>
  <si>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</si>
  <si>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</si>
  <si>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</si>
  <si>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</si>
  <si>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</si>
  <si>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</si>
  <si>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</si>
  <si>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</si>
  <si>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</si>
  <si>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</si>
  <si>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</si>
  <si>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</si>
  <si>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</si>
  <si>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</si>
  <si>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</si>
  <si>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</si>
  <si>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</si>
  <si>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</si>
  <si>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</si>
  <si>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</si>
  <si>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</si>
  <si>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</si>
  <si>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</si>
  <si>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</si>
  <si>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</si>
  <si>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</si>
  <si>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</si>
  <si>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</si>
  <si>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</si>
  <si>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</si>
  <si>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</si>
  <si>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</si>
  <si>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</si>
  <si>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</si>
  <si>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</si>
  <si>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</si>
  <si>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</si>
  <si>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</si>
  <si>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</si>
  <si>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</si>
  <si>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</si>
  <si>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</si>
  <si>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</si>
  <si>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</si>
  <si>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</si>
  <si>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</si>
  <si>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</si>
  <si>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</si>
  <si>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</si>
  <si>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</si>
  <si>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</si>
  <si>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</si>
  <si>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</si>
  <si>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</si>
  <si>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</si>
  <si>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</si>
  <si>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</si>
  <si>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</si>
  <si>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</si>
  <si>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</si>
  <si>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</si>
  <si>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</si>
  <si>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</si>
  <si>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</si>
  <si>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</si>
  <si>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</si>
  <si>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</si>
  <si>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</si>
  <si>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</si>
  <si>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</si>
  <si>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</si>
  <si>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</si>
  <si>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</si>
  <si>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</si>
  <si>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</si>
  <si>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</si>
  <si>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</si>
  <si>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</si>
  <si>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</si>
  <si>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</si>
  <si>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</si>
  <si>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</si>
  <si>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</si>
  <si>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</si>
  <si>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</si>
  <si>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</si>
  <si>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</si>
  <si>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</si>
  <si>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</si>
  <si>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</si>
  <si>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</si>
  <si>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</si>
  <si>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</si>
  <si>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</si>
  <si>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</si>
  <si>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</si>
  <si>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</si>
  <si>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</si>
  <si>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</si>
  <si>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</si>
  <si>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</si>
  <si>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</si>
  <si>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</si>
  <si>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</si>
  <si>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</si>
  <si>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</si>
  <si>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</si>
  <si>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</si>
  <si>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</si>
  <si>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</si>
  <si>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</si>
  <si>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</si>
  <si>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</si>
  <si>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</si>
  <si>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</si>
  <si>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</si>
  <si>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</si>
  <si>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</si>
  <si>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</si>
  <si>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</si>
  <si>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</si>
  <si>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</si>
  <si>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</si>
  <si>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</si>
  <si>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</si>
  <si>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</si>
  <si>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</si>
  <si>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</si>
  <si>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</si>
  <si>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</si>
  <si>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</si>
  <si>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</si>
  <si>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</si>
  <si>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</si>
  <si>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</si>
  <si>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</si>
  <si>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</si>
  <si>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</si>
  <si>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</si>
  <si>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</si>
  <si>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</si>
  <si>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</si>
  <si>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</si>
  <si>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</si>
  <si>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</si>
  <si>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</si>
  <si>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</si>
  <si>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</si>
  <si>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</si>
  <si>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</si>
  <si>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</si>
  <si>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</si>
  <si>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</si>
  <si>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</si>
  <si>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</si>
  <si>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</si>
  <si>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</si>
  <si>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</si>
  <si>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</si>
  <si>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</si>
  <si>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</si>
  <si>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</si>
  <si>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</si>
  <si>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</si>
  <si>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</si>
  <si>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</si>
  <si>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</si>
  <si>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</si>
  <si>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</si>
  <si>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</si>
  <si>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</si>
  <si>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</si>
  <si>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</si>
  <si>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</si>
  <si>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</si>
  <si>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</si>
  <si>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</si>
  <si>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</si>
  <si>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</si>
  <si>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</si>
  <si>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</si>
  <si>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</si>
  <si>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</si>
  <si>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</si>
  <si>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</si>
  <si>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</si>
  <si>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</si>
  <si>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</si>
  <si>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</si>
  <si>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</si>
  <si>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</si>
  <si>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</si>
  <si>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</si>
  <si>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</si>
  <si>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</si>
  <si>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</si>
  <si>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</si>
  <si>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</si>
  <si>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</si>
  <si>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</si>
  <si>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</si>
  <si>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</si>
  <si>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</si>
  <si>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</si>
  <si>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</si>
  <si>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</si>
  <si>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</si>
  <si>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</si>
  <si>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</si>
  <si>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</si>
  <si>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</si>
  <si>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</si>
  <si>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</si>
  <si>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</si>
  <si>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</si>
  <si>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</si>
  <si>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</si>
  <si>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</si>
  <si>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</si>
  <si>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</si>
  <si>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</si>
  <si>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</si>
  <si>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</si>
  <si>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</si>
  <si>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</si>
  <si>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</si>
  <si>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</si>
  <si>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</si>
  <si>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</si>
  <si>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</si>
  <si>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</si>
  <si>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</si>
  <si>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</si>
  <si>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</si>
  <si>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</si>
  <si>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</si>
  <si>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</si>
  <si>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</si>
  <si>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</si>
  <si>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</si>
  <si>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</si>
  <si>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</si>
  <si>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</si>
  <si>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</si>
  <si>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</si>
  <si>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</si>
  <si>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</si>
  <si>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</si>
  <si>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</si>
  <si>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</si>
  <si>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</si>
  <si>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</si>
  <si>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</si>
  <si>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</si>
  <si>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</si>
  <si>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</si>
  <si>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</si>
  <si>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</si>
  <si>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</si>
  <si>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</si>
  <si>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</si>
  <si>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</si>
  <si>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</si>
  <si>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</si>
  <si>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</si>
  <si>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</si>
  <si>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</si>
  <si>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</si>
  <si>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</si>
  <si>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</si>
  <si>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</si>
  <si>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</si>
  <si>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</si>
  <si>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</si>
  <si>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</si>
  <si>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</si>
  <si>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</si>
  <si>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</si>
  <si>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</si>
  <si>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</si>
  <si>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</si>
  <si>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</si>
  <si>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</si>
  <si>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</si>
  <si>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</si>
  <si>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</si>
  <si>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</si>
  <si>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</si>
  <si>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</si>
  <si>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</si>
  <si>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</si>
  <si>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</si>
  <si>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</si>
  <si>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</si>
  <si>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</si>
  <si>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</si>
  <si>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</si>
  <si>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</si>
  <si>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</si>
  <si>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</si>
  <si>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</si>
  <si>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</si>
  <si>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</si>
  <si>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</si>
  <si>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</si>
  <si>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</si>
  <si>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</si>
  <si>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</si>
  <si>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</si>
  <si>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</si>
  <si>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</si>
  <si>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</si>
  <si>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</si>
  <si>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</si>
  <si>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</si>
  <si>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</si>
  <si>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</si>
  <si>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</si>
  <si>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</si>
  <si>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</si>
  <si>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</si>
  <si>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</si>
  <si>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</si>
  <si>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</si>
  <si>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</si>
  <si>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</si>
  <si>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</si>
  <si>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</si>
  <si>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</si>
  <si>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</si>
  <si>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</si>
  <si>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</si>
  <si>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</si>
  <si>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</si>
  <si>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</si>
  <si>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</si>
  <si>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</si>
  <si>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</si>
  <si>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</si>
  <si>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</si>
  <si>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</si>
  <si>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</si>
  <si>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</si>
  <si>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</si>
  <si>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</si>
  <si>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</si>
  <si>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</si>
  <si>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</si>
  <si>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</si>
  <si>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</si>
  <si>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</si>
  <si>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</si>
  <si>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</si>
  <si>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</si>
  <si>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</si>
  <si>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</si>
  <si>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</si>
  <si>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</si>
  <si>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</si>
  <si>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</si>
  <si>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</si>
  <si>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</si>
  <si>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</si>
  <si>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</si>
  <si>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</si>
  <si>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</si>
  <si>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</si>
  <si>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</si>
  <si>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</si>
  <si>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</si>
  <si>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</si>
  <si>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</si>
  <si>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</si>
  <si>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</si>
  <si>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</si>
  <si>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</si>
  <si>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</si>
  <si>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</si>
  <si>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</si>
  <si>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</si>
  <si>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</si>
  <si>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</si>
  <si>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</si>
  <si>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</si>
  <si>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</si>
  <si>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</si>
  <si>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</si>
  <si>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</si>
  <si>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</si>
  <si>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</si>
  <si>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</si>
  <si>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</si>
  <si>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</si>
  <si>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</si>
  <si>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</si>
  <si>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</si>
  <si>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</si>
  <si>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</si>
  <si>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</si>
  <si>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</si>
  <si>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</si>
  <si>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</si>
  <si>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</si>
  <si>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</si>
  <si>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</si>
  <si>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</si>
  <si>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</si>
  <si>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</si>
  <si>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</si>
  <si>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</si>
  <si>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</si>
  <si>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</si>
  <si>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</si>
  <si>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</si>
  <si>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</si>
  <si>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</si>
  <si>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</si>
  <si>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</si>
  <si>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</si>
  <si>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</si>
  <si>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</si>
  <si>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</si>
  <si>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</si>
  <si>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</si>
  <si>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</si>
  <si>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</si>
  <si>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</si>
  <si>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</si>
  <si>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</si>
  <si>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</si>
  <si>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</si>
  <si>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</si>
  <si>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</si>
  <si>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</si>
  <si>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</si>
  <si>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</si>
  <si>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</si>
  <si>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</si>
  <si>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</si>
  <si>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</si>
  <si>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</si>
  <si>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</si>
  <si>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</si>
  <si>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</si>
  <si>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</si>
  <si>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</si>
  <si>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</si>
  <si>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</si>
  <si>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</si>
  <si>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</si>
  <si>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</si>
  <si>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</si>
  <si>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</si>
  <si>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</si>
  <si>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</si>
  <si>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</si>
  <si>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</si>
  <si>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</si>
  <si>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</si>
  <si>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</si>
  <si>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</si>
  <si>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</si>
  <si>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</si>
  <si>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</si>
  <si>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</si>
  <si>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</si>
  <si>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</si>
  <si>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</si>
  <si>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</si>
  <si>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</si>
  <si>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</si>
  <si>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</si>
  <si>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</si>
  <si>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</si>
  <si>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</si>
  <si>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</si>
  <si>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</si>
  <si>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</si>
  <si>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</si>
  <si>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</si>
  <si>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</si>
  <si>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</si>
  <si>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</si>
  <si>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</si>
  <si>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</si>
  <si>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</si>
  <si>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</si>
  <si>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</si>
  <si>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</si>
  <si>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</si>
  <si>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</si>
  <si>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</si>
  <si>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</si>
  <si>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</si>
  <si>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</si>
  <si>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</si>
  <si>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</si>
  <si>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</si>
  <si>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</si>
  <si>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</si>
  <si>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</si>
  <si>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</si>
  <si>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</si>
  <si>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</si>
  <si>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</si>
  <si>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</si>
  <si>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</si>
  <si>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</si>
  <si>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</si>
  <si>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</si>
  <si>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</si>
  <si>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</si>
  <si>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</si>
  <si>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</si>
  <si>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</si>
  <si>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</si>
  <si>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</si>
  <si>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</si>
  <si>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</si>
  <si>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</si>
  <si>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</si>
  <si>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</si>
  <si>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</si>
  <si>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</si>
  <si>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</si>
  <si>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</si>
  <si>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</si>
  <si>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</si>
  <si>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</si>
  <si>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</si>
  <si>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</si>
  <si>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</si>
  <si>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</si>
  <si>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</si>
  <si>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</si>
  <si>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</si>
  <si>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</si>
  <si>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</si>
  <si>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</si>
  <si>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</si>
  <si>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</si>
  <si>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</si>
  <si>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</si>
  <si>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</si>
  <si>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</si>
  <si>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</si>
  <si>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</si>
  <si>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</si>
  <si>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</si>
  <si>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</si>
  <si>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</si>
  <si>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</si>
  <si>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</si>
  <si>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</si>
  <si>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</si>
  <si>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</si>
  <si>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</si>
  <si>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</si>
  <si>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</si>
  <si>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</si>
  <si>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</si>
  <si>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</si>
  <si>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</si>
  <si>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</si>
  <si>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</si>
  <si>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</si>
  <si>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</si>
  <si>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</si>
  <si>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</si>
  <si>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</si>
  <si>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</si>
  <si>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</si>
  <si>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</si>
  <si>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</si>
  <si>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</si>
  <si>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</si>
  <si>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</si>
  <si>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</si>
  <si>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</si>
  <si>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</si>
  <si>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</si>
  <si>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</si>
  <si>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</si>
  <si>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</si>
  <si>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</si>
  <si>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</si>
  <si>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</si>
  <si>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</si>
  <si>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</si>
  <si>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</si>
  <si>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</si>
  <si>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</si>
  <si>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</si>
  <si>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</si>
  <si>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</si>
  <si>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</si>
  <si>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</si>
  <si>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</si>
  <si>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</si>
  <si>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</si>
  <si>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</si>
  <si>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</si>
  <si>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</si>
  <si>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</si>
  <si>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</si>
  <si>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</si>
  <si>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</si>
  <si>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</si>
  <si>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</si>
  <si>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</si>
  <si>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</si>
  <si>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</si>
  <si>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</si>
  <si>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</si>
  <si>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</si>
  <si>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</si>
  <si>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</si>
  <si>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</si>
  <si>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</si>
  <si>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</si>
  <si>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</si>
  <si>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</si>
  <si>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</si>
  <si>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</si>
  <si>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</si>
  <si>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</si>
  <si>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</si>
  <si>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</si>
  <si>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</si>
  <si>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</si>
  <si>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</si>
  <si>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</si>
  <si>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</si>
  <si>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</si>
  <si>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</si>
  <si>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</si>
  <si>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</si>
  <si>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</si>
  <si>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</si>
  <si>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</si>
  <si>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</si>
  <si>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</si>
  <si>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</si>
  <si>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</si>
  <si>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</si>
  <si>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</si>
  <si>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</si>
  <si>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</si>
  <si>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</si>
  <si>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</si>
  <si>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</si>
  <si>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</si>
  <si>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</si>
  <si>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</si>
  <si>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</si>
  <si>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</si>
  <si>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</si>
  <si>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</si>
  <si>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</si>
  <si>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</si>
  <si>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</si>
  <si>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</si>
  <si>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</si>
  <si>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</si>
  <si>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</si>
  <si>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</si>
  <si>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</si>
  <si>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</si>
  <si>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</si>
  <si>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</si>
  <si>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</si>
  <si>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</si>
  <si>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</si>
  <si>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</si>
  <si>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</si>
  <si>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</si>
  <si>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</si>
  <si>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</si>
  <si>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</si>
  <si>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</si>
  <si>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</si>
  <si>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</si>
  <si>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</si>
  <si>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</si>
  <si>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</si>
  <si>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</si>
  <si>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</si>
  <si>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</si>
  <si>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</si>
  <si>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</si>
  <si>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</si>
  <si>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</si>
  <si>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</si>
  <si>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</si>
  <si>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</si>
  <si>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</si>
  <si>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</si>
  <si>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</si>
  <si>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</si>
  <si>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</si>
  <si>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</si>
  <si>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</si>
  <si>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</si>
  <si>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</si>
  <si>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</si>
  <si>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</si>
  <si>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</si>
  <si>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</si>
  <si>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</si>
  <si>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</si>
  <si>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</si>
  <si>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</si>
  <si>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</si>
  <si>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</si>
  <si>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</si>
  <si>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</si>
  <si>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</si>
  <si>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</si>
  <si>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</si>
  <si>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</si>
  <si>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</si>
  <si>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</si>
  <si>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</si>
  <si>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</si>
  <si>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</si>
  <si>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</si>
  <si>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</si>
  <si>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</si>
  <si>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</si>
  <si>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</si>
  <si>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</si>
  <si>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</si>
  <si>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</si>
  <si>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</si>
  <si>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</si>
  <si>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</si>
  <si>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</si>
  <si>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</si>
  <si>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</si>
  <si>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</si>
  <si>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</si>
  <si>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</si>
  <si>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</si>
  <si>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</si>
  <si>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</si>
  <si>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</si>
  <si>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</si>
  <si>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</si>
  <si>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</si>
  <si>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</si>
  <si>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</si>
  <si>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</si>
  <si>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</si>
  <si>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</si>
  <si>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</si>
  <si>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</si>
  <si>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</si>
  <si>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</si>
  <si>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</si>
  <si>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</si>
  <si>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</si>
  <si>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</si>
  <si>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</si>
  <si>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</si>
  <si>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</si>
  <si>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</si>
  <si>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</si>
  <si>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</si>
  <si>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</si>
  <si>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</si>
  <si>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</si>
  <si>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</si>
  <si>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</si>
  <si>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</si>
  <si>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</si>
  <si>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</si>
  <si>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</si>
  <si>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</si>
  <si>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</si>
  <si>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</si>
  <si>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</si>
  <si>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</si>
  <si>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</si>
  <si>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</si>
  <si>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</si>
  <si>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</si>
  <si>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</si>
  <si>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</si>
  <si>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</si>
  <si>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</si>
  <si>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</si>
  <si>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</si>
  <si>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</si>
  <si>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</si>
  <si>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</si>
  <si>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</si>
  <si>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</si>
  <si>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</si>
  <si>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</si>
  <si>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</si>
  <si>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</si>
  <si>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</si>
  <si>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</si>
  <si>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</si>
  <si>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</si>
  <si>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</si>
  <si>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</si>
  <si>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</si>
  <si>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</si>
  <si>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</si>
  <si>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</si>
  <si>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</si>
  <si>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</si>
  <si>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</si>
  <si>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</si>
  <si>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</si>
  <si>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</si>
  <si>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</si>
  <si>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</si>
  <si>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</si>
  <si>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</si>
  <si>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</si>
  <si>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</si>
  <si>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</si>
  <si>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</si>
  <si>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</si>
  <si>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</si>
  <si>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</si>
  <si>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</si>
  <si>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</si>
  <si>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</si>
  <si>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</si>
  <si>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</si>
  <si>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</si>
  <si>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</si>
  <si>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</si>
  <si>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</si>
  <si>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</si>
  <si>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</si>
  <si>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</si>
  <si>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</si>
  <si>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</si>
  <si>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</si>
  <si>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</si>
  <si>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</si>
  <si>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</si>
  <si>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</si>
  <si>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</si>
  <si>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</si>
  <si>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</si>
  <si>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</si>
  <si>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</si>
  <si>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</si>
  <si>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</si>
  <si>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</si>
  <si>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</si>
  <si>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</si>
  <si>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</si>
  <si>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</si>
  <si>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</si>
  <si>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</si>
  <si>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</si>
  <si>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</si>
  <si>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</si>
  <si>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</si>
  <si>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</si>
  <si>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</si>
  <si>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</si>
  <si>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</si>
  <si>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</si>
  <si>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</si>
  <si>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</si>
  <si>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</si>
  <si>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</si>
  <si>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</si>
  <si>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</si>
  <si>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</si>
  <si>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</si>
  <si>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</si>
  <si>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</si>
  <si>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</si>
  <si>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</si>
  <si>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</si>
  <si>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</si>
  <si>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</si>
  <si>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</si>
  <si>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</si>
  <si>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</si>
  <si>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</si>
  <si>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</si>
  <si>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</si>
  <si>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</si>
  <si>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</si>
  <si>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</si>
  <si>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</si>
  <si>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</si>
  <si>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</si>
  <si>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</si>
  <si>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</si>
  <si>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</si>
  <si>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</si>
  <si>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</si>
  <si>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</si>
  <si>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</si>
  <si>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</si>
  <si>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</si>
  <si>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</si>
  <si>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</si>
  <si>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</si>
  <si>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</si>
  <si>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</si>
  <si>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</si>
  <si>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</si>
  <si>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</si>
  <si>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</si>
  <si>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</si>
  <si>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</si>
  <si>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</si>
  <si>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</si>
  <si>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</si>
  <si>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</si>
  <si>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</si>
  <si>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</si>
  <si>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</si>
  <si>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</si>
  <si>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</si>
  <si>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</si>
  <si>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</si>
  <si>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</si>
  <si>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</si>
  <si>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</si>
  <si>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</si>
  <si>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</si>
  <si>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</si>
  <si>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</si>
  <si>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</si>
  <si>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</si>
  <si>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</si>
  <si>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</si>
  <si>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</si>
  <si>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</si>
  <si>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</si>
  <si>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</si>
  <si>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</si>
  <si>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</si>
  <si>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</si>
  <si>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</si>
  <si>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</si>
  <si>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</si>
  <si>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</si>
  <si>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</si>
  <si>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</si>
  <si>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</si>
  <si>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</si>
  <si>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</si>
  <si>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</si>
  <si>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</si>
  <si>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</si>
  <si>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</si>
  <si>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</si>
  <si>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</si>
  <si>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</si>
  <si>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</si>
  <si>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</si>
  <si>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</si>
  <si>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</si>
  <si>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</si>
  <si>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</si>
  <si>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</si>
  <si>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</si>
  <si>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</si>
  <si>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</si>
  <si>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</si>
  <si>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</si>
  <si>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</si>
  <si>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</si>
  <si>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</si>
  <si>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</si>
  <si>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</si>
  <si>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</si>
  <si>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</si>
  <si>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</si>
  <si>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</si>
  <si>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</si>
  <si>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</si>
  <si>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</si>
  <si>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</si>
  <si>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</si>
  <si>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</si>
  <si>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</si>
  <si>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</si>
  <si>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</si>
  <si>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</si>
  <si>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</si>
  <si>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</si>
  <si>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</si>
  <si>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</si>
  <si>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</si>
  <si>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</si>
  <si>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</si>
  <si>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</si>
  <si>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</si>
  <si>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</si>
  <si>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</si>
  <si>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</si>
  <si>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</si>
  <si>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</si>
  <si>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</si>
  <si>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</si>
  <si>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</si>
  <si>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</si>
  <si>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</si>
  <si>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</si>
  <si>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</si>
  <si>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</si>
  <si>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</si>
  <si>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</si>
  <si>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</si>
  <si>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</si>
  <si>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</si>
  <si>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</si>
  <si>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</si>
  <si>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</si>
  <si>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</si>
  <si>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</si>
  <si>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</si>
  <si>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</si>
  <si>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</si>
  <si>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</si>
  <si>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</si>
  <si>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</si>
  <si>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</si>
  <si>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</si>
  <si>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</si>
  <si>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</si>
  <si>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</si>
  <si>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</si>
  <si>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</si>
  <si>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</si>
  <si>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</si>
  <si>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</si>
  <si>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</si>
  <si>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</si>
  <si>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</si>
  <si>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</si>
  <si>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</si>
  <si>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</si>
  <si>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</si>
  <si>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</si>
  <si>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</si>
  <si>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</si>
  <si>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</si>
  <si>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</si>
  <si>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</si>
  <si>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</si>
  <si>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</si>
  <si>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</si>
  <si>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</si>
  <si>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</si>
  <si>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</si>
  <si>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</si>
  <si>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</si>
  <si>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</si>
  <si>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</si>
  <si>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</si>
  <si>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</si>
  <si>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</si>
  <si>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</si>
  <si>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</si>
  <si>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</si>
  <si>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</si>
  <si>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</si>
  <si>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</si>
  <si>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</si>
  <si>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</si>
  <si>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</si>
  <si>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</si>
  <si>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</si>
  <si>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</si>
  <si>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</si>
  <si>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</si>
  <si>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</si>
  <si>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</si>
  <si>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</si>
  <si>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</si>
  <si>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</si>
  <si>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</si>
  <si>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</si>
  <si>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</si>
  <si>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</si>
  <si>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</si>
  <si>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</si>
  <si>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</si>
  <si>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</si>
  <si>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</si>
  <si>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</si>
  <si>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</si>
  <si>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</si>
  <si>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</si>
  <si>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</si>
  <si>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</si>
  <si>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</si>
  <si>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</si>
  <si>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</si>
  <si>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</si>
  <si>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</si>
  <si>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</si>
  <si>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</si>
  <si>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</si>
  <si>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</si>
  <si>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</si>
  <si>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</si>
  <si>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</si>
  <si>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</si>
  <si>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</si>
  <si>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</si>
  <si>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</si>
  <si>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</si>
  <si>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</si>
  <si>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</si>
  <si>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</si>
  <si>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</si>
  <si>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</si>
  <si>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</si>
  <si>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</si>
  <si>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</si>
  <si>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</si>
  <si>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</si>
  <si>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</si>
  <si>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</si>
  <si>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</si>
  <si>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</si>
  <si>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</si>
  <si>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</si>
  <si>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</si>
  <si>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</si>
  <si>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</si>
  <si>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</si>
  <si>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</si>
  <si>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</si>
  <si>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</si>
  <si>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</si>
  <si>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</si>
  <si>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</si>
  <si>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</si>
  <si>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</si>
  <si>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</si>
  <si>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</si>
  <si>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</si>
  <si>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</si>
  <si>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</si>
  <si>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</si>
  <si>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</si>
  <si>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</si>
  <si>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</si>
  <si>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</si>
  <si>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</si>
  <si>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</si>
  <si>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</si>
  <si>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</si>
  <si>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</si>
  <si>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</si>
  <si>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</si>
  <si>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</si>
  <si>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</si>
  <si>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</si>
  <si>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</si>
  <si>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</si>
  <si>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</si>
  <si>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</si>
  <si>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</si>
  <si>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</si>
  <si>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</si>
  <si>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</si>
  <si>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</si>
  <si>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</si>
  <si>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</si>
  <si>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</si>
  <si>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</si>
  <si>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</si>
  <si>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</si>
  <si>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</si>
  <si>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</si>
  <si>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</si>
  <si>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</si>
  <si>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</si>
  <si>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</si>
  <si>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</si>
  <si>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</si>
  <si>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</si>
  <si>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</si>
  <si>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</si>
  <si>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</si>
  <si>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</si>
  <si>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</si>
  <si>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</si>
  <si>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</si>
  <si>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</si>
  <si>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</si>
  <si>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</si>
  <si>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</si>
  <si>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</si>
  <si>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</si>
  <si>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</si>
  <si>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</si>
  <si>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</si>
  <si>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</si>
  <si>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</si>
  <si>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</si>
  <si>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</si>
  <si>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</si>
  <si>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</si>
  <si>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</si>
  <si>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</si>
  <si>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</si>
  <si>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</si>
  <si>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</si>
  <si>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</si>
  <si>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</si>
  <si>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</si>
  <si>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</si>
  <si>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</si>
  <si>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</si>
  <si>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</si>
  <si>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</si>
  <si>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</si>
  <si>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</si>
  <si>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</si>
  <si>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</si>
  <si>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</si>
  <si>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</si>
  <si>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</si>
  <si>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</si>
  <si>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</si>
  <si>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</si>
  <si>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</si>
  <si>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</si>
  <si>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</si>
  <si>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</si>
  <si>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</si>
  <si>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</si>
  <si>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</si>
  <si>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</si>
  <si>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</si>
  <si>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</si>
  <si>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</si>
  <si>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</si>
  <si>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</si>
  <si>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</si>
  <si>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</si>
  <si>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</si>
  <si>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</si>
  <si>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</si>
  <si>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</si>
  <si>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</si>
  <si>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</si>
  <si>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</si>
  <si>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</si>
  <si>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</si>
  <si>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</si>
  <si>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</si>
  <si>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</si>
  <si>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</si>
  <si>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</si>
  <si>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</si>
  <si>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</si>
  <si>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</si>
  <si>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</si>
  <si>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</si>
  <si>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</si>
  <si>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</si>
  <si>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</si>
  <si>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</si>
  <si>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</si>
  <si>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</si>
  <si>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</si>
  <si>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</si>
  <si>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</si>
  <si>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</si>
  <si>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</si>
  <si>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</si>
  <si>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</si>
  <si>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</si>
  <si>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</si>
  <si>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</si>
  <si>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</si>
  <si>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</si>
  <si>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</si>
  <si>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</si>
  <si>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</si>
  <si>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</si>
  <si>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</si>
  <si>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</si>
  <si>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</si>
  <si>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</si>
  <si>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</si>
  <si>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</si>
  <si>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</si>
  <si>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</si>
  <si>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</si>
  <si>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</si>
  <si>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</si>
  <si>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</si>
  <si>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</si>
  <si>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</si>
  <si>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</si>
  <si>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</si>
  <si>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</si>
  <si>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</si>
  <si>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</si>
  <si>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</si>
  <si>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</si>
  <si>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</si>
  <si>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</si>
  <si>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</si>
  <si>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</si>
  <si>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</si>
  <si>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</si>
  <si>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</si>
  <si>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</si>
  <si>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</si>
  <si>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</si>
  <si>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</si>
  <si>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</si>
  <si>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</si>
  <si>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</si>
  <si>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</si>
  <si>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</si>
  <si>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</si>
  <si>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</si>
  <si>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</si>
  <si>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</si>
  <si>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</si>
  <si>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</si>
  <si>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</si>
  <si>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</si>
  <si>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</si>
  <si>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</si>
  <si>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</si>
  <si>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</si>
  <si>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</si>
  <si>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</si>
  <si>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</si>
  <si>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</si>
  <si>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</si>
  <si>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</si>
  <si>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</si>
  <si>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</si>
  <si>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</si>
  <si>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</si>
  <si>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</si>
  <si>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</si>
  <si>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</si>
  <si>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</si>
  <si>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</si>
  <si>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</si>
  <si>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</si>
  <si>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</si>
  <si>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</si>
  <si>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</si>
  <si>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</si>
  <si>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</si>
  <si>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</si>
  <si>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</si>
  <si>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</si>
  <si>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</si>
  <si>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</si>
  <si>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</si>
  <si>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</si>
  <si>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</si>
  <si>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</si>
  <si>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</si>
  <si>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</si>
  <si>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</si>
  <si>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</si>
  <si>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</si>
  <si>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</si>
  <si>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</si>
  <si>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</si>
  <si>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</si>
  <si>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</si>
  <si>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</si>
  <si>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</si>
  <si>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</si>
  <si>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</si>
  <si>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</si>
  <si>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</si>
  <si>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</si>
  <si>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</si>
  <si>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</si>
  <si>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</si>
  <si>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</si>
  <si>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</si>
  <si>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</si>
  <si>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</si>
  <si>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</si>
  <si>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</si>
  <si>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</si>
  <si>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</si>
  <si>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</si>
  <si>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</si>
  <si>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</si>
  <si>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</si>
  <si>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</si>
  <si>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</si>
  <si>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</si>
  <si>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</si>
  <si>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</si>
  <si>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</si>
  <si>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</si>
  <si>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</si>
  <si>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</si>
  <si>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</si>
  <si>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</si>
  <si>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</si>
  <si>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</si>
  <si>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</si>
  <si>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</si>
  <si>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</si>
  <si>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</si>
  <si>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</si>
  <si>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</si>
  <si>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</si>
  <si>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</si>
  <si>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</si>
  <si>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</si>
  <si>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</si>
  <si>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</si>
  <si>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</si>
  <si>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</si>
  <si>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</si>
  <si>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</si>
  <si>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</si>
  <si>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</si>
  <si>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</si>
  <si>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</si>
  <si>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</si>
  <si>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</si>
  <si>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</si>
  <si>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</si>
  <si>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</si>
  <si>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</si>
  <si>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</si>
  <si>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</si>
  <si>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</si>
  <si>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</si>
  <si>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</si>
  <si>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</si>
  <si>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</si>
  <si>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</si>
  <si>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</si>
  <si>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</si>
  <si>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</si>
  <si>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</si>
  <si>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</si>
  <si>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</si>
  <si>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</si>
  <si>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</si>
  <si>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</si>
  <si>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</si>
  <si>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</si>
  <si>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</si>
  <si>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</si>
  <si>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</si>
  <si>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</si>
  <si>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</si>
  <si>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</si>
  <si>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</si>
  <si>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</si>
  <si>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</si>
  <si>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</si>
  <si>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</si>
  <si>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</si>
  <si>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</si>
  <si>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</si>
  <si>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</si>
  <si>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</si>
  <si>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</si>
  <si>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</si>
  <si>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</si>
  <si>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</si>
  <si>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</si>
  <si>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</si>
  <si>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</si>
  <si>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</si>
  <si>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</si>
  <si>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</si>
  <si>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</si>
  <si>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</si>
  <si>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</si>
  <si>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</si>
  <si>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</si>
  <si>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</si>
  <si>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</si>
  <si>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</si>
  <si>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</si>
  <si>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</si>
  <si>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</si>
  <si>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</si>
  <si>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</si>
  <si>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</si>
  <si>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</si>
  <si>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</si>
  <si>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</si>
  <si>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</si>
  <si>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</si>
  <si>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</si>
  <si>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</si>
  <si>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</si>
  <si>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</si>
  <si>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</si>
  <si>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</si>
  <si>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</si>
  <si>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</si>
  <si>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</si>
  <si>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</si>
  <si>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</si>
  <si>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</si>
  <si>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</si>
  <si>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</si>
  <si>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</si>
  <si>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</si>
  <si>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</si>
  <si>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</si>
  <si>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</si>
  <si>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</si>
  <si>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</si>
  <si>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</si>
  <si>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</si>
  <si>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</si>
  <si>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</si>
  <si>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</si>
  <si>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</si>
  <si>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</si>
  <si>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</si>
  <si>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</si>
  <si>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</si>
  <si>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</si>
  <si>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</si>
  <si>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</si>
  <si>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</si>
  <si>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</si>
  <si>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</si>
  <si>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</si>
  <si>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</si>
  <si>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</si>
  <si>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</si>
  <si>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</si>
  <si>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</si>
  <si>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</si>
  <si>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</si>
  <si>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</si>
  <si>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</si>
  <si>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</si>
  <si>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</si>
  <si>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</si>
  <si>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</si>
  <si>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</si>
  <si>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</si>
  <si>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</si>
  <si>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</si>
  <si>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</si>
  <si>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</si>
  <si>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</si>
  <si>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</si>
  <si>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</si>
  <si>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</si>
  <si>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</si>
  <si>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</si>
  <si>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</si>
  <si>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</si>
  <si>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</si>
  <si>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</si>
  <si>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</si>
  <si>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</si>
  <si>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</si>
  <si>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</si>
  <si>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</si>
  <si>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</si>
  <si>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</si>
  <si>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</si>
  <si>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</si>
  <si>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</si>
  <si>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</si>
  <si>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</si>
  <si>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</si>
  <si>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</si>
  <si>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</si>
  <si>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</si>
  <si>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</si>
  <si>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</si>
  <si>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</si>
  <si>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</si>
  <si>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</si>
  <si>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</si>
  <si>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</si>
  <si>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</si>
  <si>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</si>
  <si>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</si>
  <si>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</si>
  <si>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</si>
  <si>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</si>
  <si>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</si>
  <si>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</si>
  <si>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</si>
  <si>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</si>
  <si>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</si>
  <si>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</si>
  <si>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</si>
  <si>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</si>
  <si>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</si>
  <si>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</si>
  <si>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</si>
  <si>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</si>
  <si>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</si>
  <si>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</si>
  <si>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</si>
  <si>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</si>
  <si>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</si>
  <si>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</si>
  <si>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</si>
  <si>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</si>
  <si>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</si>
  <si>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</si>
  <si>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</si>
  <si>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</si>
  <si>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</si>
  <si>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</si>
  <si>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</si>
  <si>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</si>
  <si>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</si>
  <si>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</si>
  <si>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</si>
  <si>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</si>
  <si>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</si>
  <si>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</si>
  <si>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</si>
  <si>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</si>
  <si>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</si>
  <si>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</si>
  <si>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</si>
  <si>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</si>
  <si>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</si>
  <si>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</si>
  <si>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</si>
  <si>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</si>
  <si>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</si>
  <si>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</si>
  <si>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</si>
  <si>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</si>
  <si>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</si>
  <si>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</si>
  <si>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</si>
  <si>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</si>
  <si>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</si>
  <si>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</si>
  <si>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</si>
  <si>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</si>
  <si>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</si>
  <si>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</si>
  <si>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</si>
  <si>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</si>
  <si>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</si>
  <si>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</si>
  <si>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</si>
  <si>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</si>
  <si>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</si>
  <si>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</si>
  <si>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</si>
  <si>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</si>
  <si>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</si>
  <si>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</si>
  <si>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</si>
  <si>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</si>
  <si>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</si>
  <si>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</si>
  <si>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</si>
  <si>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</si>
  <si>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</si>
  <si>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</si>
  <si>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</si>
  <si>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</si>
  <si>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</si>
  <si>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</si>
  <si>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</si>
  <si>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</si>
  <si>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</si>
  <si>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</si>
  <si>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</si>
  <si>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</si>
  <si>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</si>
  <si>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</si>
  <si>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</si>
  <si>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</si>
  <si>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</si>
  <si>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</si>
  <si>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</si>
  <si>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</si>
  <si>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</si>
  <si>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</si>
  <si>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</si>
  <si>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</si>
  <si>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</si>
  <si>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</si>
  <si>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</si>
  <si>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</si>
  <si>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</si>
  <si>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</si>
  <si>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</si>
  <si>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</si>
  <si>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</si>
  <si>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</si>
  <si>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</si>
  <si>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</si>
  <si>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</si>
  <si>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</si>
  <si>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</si>
  <si>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</si>
  <si>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</si>
  <si>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</si>
  <si>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</si>
  <si>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</si>
  <si>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</si>
  <si>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</si>
  <si>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</si>
  <si>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</si>
  <si>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</si>
  <si>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</si>
  <si>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</si>
  <si>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</si>
  <si>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</si>
  <si>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</si>
  <si>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</si>
  <si>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</si>
  <si>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</si>
  <si>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</si>
  <si>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</si>
  <si>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</si>
  <si>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</si>
  <si>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</si>
  <si>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</si>
  <si>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</si>
  <si>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</si>
  <si>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</si>
  <si>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</si>
  <si>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</si>
  <si>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</si>
  <si>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</si>
  <si>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</si>
  <si>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</si>
  <si>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</si>
  <si>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</si>
  <si>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</si>
  <si>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</si>
  <si>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</si>
  <si>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</si>
  <si>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</si>
  <si>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</si>
  <si>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</si>
  <si>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</si>
  <si>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</si>
  <si>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</si>
  <si>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</si>
  <si>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</si>
  <si>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</si>
  <si>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</si>
  <si>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</si>
  <si>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</si>
  <si>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</si>
  <si>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</si>
  <si>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</si>
  <si>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</si>
  <si>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</si>
  <si>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</si>
  <si>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</si>
  <si>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</si>
  <si>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</si>
  <si>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</si>
  <si>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</si>
  <si>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</si>
  <si>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</si>
  <si>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</si>
  <si>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</si>
  <si>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</si>
  <si>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</si>
  <si>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</si>
  <si>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</si>
  <si>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</si>
  <si>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</si>
  <si>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</si>
  <si>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</si>
  <si>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</si>
  <si>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</si>
  <si>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</si>
  <si>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</si>
  <si>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</si>
  <si>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</si>
  <si>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</si>
  <si>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</si>
  <si>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</si>
  <si>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</si>
  <si>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</si>
  <si>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</si>
  <si>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</si>
  <si>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</si>
  <si>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</si>
  <si>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</si>
  <si>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</si>
  <si>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</si>
  <si>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</si>
  <si>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</si>
  <si>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</si>
  <si>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</si>
  <si>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</si>
  <si>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</si>
  <si>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</si>
  <si>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</si>
  <si>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</si>
  <si>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</si>
  <si>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</si>
  <si>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</si>
  <si>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</si>
  <si>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</si>
  <si>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</si>
  <si>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</si>
  <si>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</si>
  <si>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</si>
  <si>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</si>
  <si>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</si>
  <si>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</si>
  <si>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</si>
  <si>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</si>
  <si>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</si>
  <si>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</si>
  <si>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</si>
  <si>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</si>
  <si>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</si>
  <si>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</si>
  <si>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</si>
  <si>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</si>
  <si>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</si>
  <si>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</si>
  <si>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</si>
  <si>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</si>
  <si>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</si>
  <si>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</si>
  <si>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</si>
  <si>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</si>
  <si>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</si>
  <si>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</si>
  <si>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</si>
  <si>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</si>
  <si>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</si>
  <si>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</si>
  <si>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</si>
  <si>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</si>
  <si>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</si>
  <si>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</si>
  <si>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</si>
  <si>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</si>
  <si>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</si>
  <si>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</si>
  <si>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</si>
  <si>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</si>
  <si>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</si>
  <si>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</si>
  <si>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</si>
  <si>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</si>
  <si>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</si>
  <si>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</si>
  <si>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</si>
  <si>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</si>
  <si>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</si>
  <si>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</si>
  <si>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</si>
  <si>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</si>
  <si>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</si>
  <si>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</si>
  <si>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</si>
  <si>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</si>
  <si>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</si>
  <si>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</si>
  <si>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</si>
  <si>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</si>
  <si>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</si>
  <si>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</si>
  <si>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</si>
  <si>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</si>
  <si>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</si>
  <si>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</si>
  <si>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</si>
  <si>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</si>
  <si>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</si>
  <si>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</si>
  <si>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</si>
  <si>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</si>
  <si>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</si>
  <si>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</si>
  <si>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</si>
  <si>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</si>
  <si>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</si>
  <si>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</si>
  <si>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</si>
  <si>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</si>
  <si>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</si>
  <si>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</si>
  <si>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</si>
  <si>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</si>
  <si>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</si>
  <si>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</si>
  <si>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</si>
  <si>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</si>
  <si>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</si>
  <si>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</si>
  <si>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</si>
  <si>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</si>
  <si>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</si>
  <si>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</si>
  <si>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</si>
  <si>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</si>
  <si>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</si>
  <si>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</si>
  <si>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</si>
  <si>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</si>
  <si>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</si>
  <si>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</si>
  <si>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</si>
  <si>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</si>
  <si>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</si>
  <si>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</si>
  <si>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</si>
  <si>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</si>
  <si>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</si>
  <si>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</si>
  <si>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</si>
  <si>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</si>
  <si>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</si>
  <si>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</si>
  <si>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</si>
  <si>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</si>
  <si>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</si>
  <si>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</si>
  <si>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</si>
  <si>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</si>
  <si>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</si>
  <si>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</si>
  <si>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</si>
  <si>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</si>
  <si>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</si>
  <si>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</si>
  <si>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</si>
  <si>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</si>
  <si>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</si>
  <si>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</si>
  <si>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</si>
  <si>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</si>
  <si>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</si>
  <si>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</si>
  <si>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</si>
  <si>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</si>
  <si>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</si>
  <si>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</si>
  <si>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</si>
  <si>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</si>
  <si>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</si>
  <si>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</si>
  <si>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</si>
  <si>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</si>
  <si>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</si>
  <si>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</si>
  <si>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</si>
  <si>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</si>
  <si>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</si>
  <si>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</si>
  <si>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</si>
  <si>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</si>
  <si>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</si>
  <si>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</si>
  <si>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</si>
  <si>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</si>
  <si>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</si>
  <si>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</si>
  <si>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</si>
  <si>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</si>
  <si>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</si>
  <si>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</si>
  <si>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</si>
  <si>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</si>
  <si>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</si>
  <si>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</si>
  <si>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</si>
  <si>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</si>
  <si>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</si>
  <si>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</si>
  <si>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</si>
  <si>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</si>
  <si>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</si>
  <si>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</si>
  <si>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</si>
  <si>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</si>
  <si>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</si>
  <si>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</si>
  <si>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</si>
  <si>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</si>
  <si>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</si>
  <si>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</si>
  <si>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</si>
  <si>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</si>
  <si>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</si>
  <si>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</si>
  <si>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</si>
  <si>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</si>
  <si>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</si>
  <si>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</si>
  <si>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</si>
  <si>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</si>
  <si>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</si>
  <si>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</si>
  <si>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</si>
  <si>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</si>
  <si>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</si>
  <si>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</si>
  <si>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</si>
  <si>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</si>
  <si>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</si>
  <si>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</si>
  <si>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</si>
  <si>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</si>
  <si>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</si>
  <si>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</si>
  <si>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</si>
  <si>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</si>
  <si>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</si>
  <si>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</si>
  <si>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</si>
  <si>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</si>
  <si>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</si>
  <si>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</si>
  <si>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</si>
  <si>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</si>
  <si>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</si>
  <si>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</si>
  <si>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</si>
  <si>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</si>
  <si>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</si>
  <si>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</si>
  <si>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</si>
  <si>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</si>
  <si>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</si>
  <si>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</si>
  <si>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</si>
  <si>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</si>
  <si>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</si>
  <si>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</si>
  <si>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</si>
  <si>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</si>
  <si>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</si>
  <si>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</si>
  <si>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</si>
  <si>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</si>
  <si>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</si>
  <si>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</si>
  <si>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</si>
  <si>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</si>
  <si>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</si>
  <si>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</si>
  <si>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</si>
  <si>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</si>
  <si>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</si>
  <si>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</si>
  <si>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</si>
  <si>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</si>
  <si>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</si>
  <si>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</si>
  <si>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</si>
  <si>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</si>
  <si>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</si>
  <si>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</si>
  <si>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</si>
  <si>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</si>
  <si>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</si>
  <si>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</si>
  <si>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</si>
  <si>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</si>
  <si>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</si>
  <si>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</si>
  <si>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</si>
  <si>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</si>
  <si>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</si>
  <si>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</si>
  <si>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</si>
  <si>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</si>
  <si>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</si>
  <si>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</si>
  <si>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</si>
  <si>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</si>
  <si>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</si>
  <si>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</si>
  <si>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</si>
  <si>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</si>
  <si>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</si>
  <si>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</si>
  <si>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</si>
  <si>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</si>
  <si>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</si>
  <si>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</si>
  <si>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</si>
  <si>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</si>
  <si>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</si>
  <si>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</si>
  <si>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</si>
  <si>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</si>
  <si>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</si>
  <si>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</si>
  <si>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</si>
  <si>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</si>
  <si>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</si>
  <si>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</si>
  <si>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</si>
  <si>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</si>
  <si>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</si>
  <si>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</si>
  <si>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</si>
  <si>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</si>
  <si>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</si>
  <si>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</si>
  <si>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</si>
  <si>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</si>
  <si>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</si>
  <si>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</si>
  <si>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</si>
  <si>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</si>
  <si>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</si>
  <si>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</si>
  <si>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</si>
  <si>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</si>
  <si>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</si>
  <si>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</si>
  <si>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</si>
  <si>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</si>
  <si>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</si>
  <si>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</si>
  <si>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</si>
  <si>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</si>
  <si>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</si>
  <si>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</si>
  <si>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</si>
  <si>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</si>
  <si>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</si>
  <si>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</si>
  <si>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</si>
  <si>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</si>
  <si>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</si>
  <si>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</si>
  <si>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</si>
  <si>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</si>
  <si>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</si>
  <si>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</si>
  <si>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</si>
  <si>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</si>
  <si>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</si>
  <si>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</si>
  <si>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</si>
  <si>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</si>
  <si>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</si>
  <si>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</si>
  <si>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</si>
  <si>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</si>
  <si>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</si>
  <si>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</si>
  <si>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</si>
  <si>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</si>
  <si>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</si>
  <si>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</si>
  <si>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</si>
  <si>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</si>
  <si>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</si>
  <si>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</si>
  <si>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</si>
  <si>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</si>
  <si>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</si>
  <si>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</si>
  <si>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</si>
  <si>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</si>
  <si>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</si>
  <si>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</si>
  <si>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</si>
  <si>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</si>
  <si>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</si>
  <si>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</si>
  <si>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</si>
  <si>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</si>
  <si>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</si>
  <si>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</si>
  <si>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</si>
  <si>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</si>
  <si>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</si>
  <si>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</si>
  <si>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</si>
  <si>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</si>
  <si>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</si>
  <si>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</si>
  <si>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</si>
  <si>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</si>
  <si>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</si>
  <si>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</si>
  <si>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</si>
  <si>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</si>
  <si>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</si>
  <si>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</si>
  <si>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</si>
  <si>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</si>
  <si>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</si>
  <si>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</si>
  <si>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</si>
  <si>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</si>
  <si>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</si>
  <si>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</si>
  <si>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</si>
  <si>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</si>
  <si>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</si>
  <si>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</si>
  <si>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</si>
  <si>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</si>
  <si>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</si>
  <si>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</si>
  <si>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</si>
  <si>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</si>
  <si>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</si>
  <si>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</si>
  <si>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</si>
  <si>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</si>
  <si>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</si>
  <si>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</si>
  <si>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</si>
  <si>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</si>
  <si>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</si>
  <si>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</si>
  <si>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</si>
  <si>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</si>
  <si>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</si>
  <si>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</si>
  <si>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</si>
  <si>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</si>
  <si>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</si>
  <si>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</si>
  <si>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</si>
  <si>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</si>
  <si>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</si>
  <si>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</si>
  <si>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</si>
  <si>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</si>
  <si>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</si>
  <si>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</si>
  <si>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</si>
  <si>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</si>
  <si>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</si>
  <si>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</si>
  <si>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</si>
  <si>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</si>
  <si>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</si>
  <si>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</si>
  <si>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</si>
  <si>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</si>
  <si>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</si>
  <si>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</si>
  <si>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</si>
  <si>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</si>
  <si>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</si>
  <si>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</si>
  <si>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</si>
  <si>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</si>
  <si>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</si>
  <si>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</si>
  <si>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</si>
  <si>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</si>
  <si>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</si>
  <si>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</si>
  <si>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</si>
  <si>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</si>
  <si>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</si>
  <si>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</si>
  <si>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</si>
  <si>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</si>
  <si>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</si>
  <si>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</si>
  <si>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</si>
  <si>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</si>
  <si>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</si>
  <si>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</si>
  <si>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</si>
  <si>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</si>
  <si>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</si>
  <si>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</si>
  <si>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</si>
  <si>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</si>
  <si>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</si>
  <si>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</si>
  <si>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</si>
  <si>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</si>
  <si>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</si>
  <si>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</si>
  <si>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</si>
  <si>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</si>
  <si>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</si>
  <si>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</si>
  <si>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</si>
  <si>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</si>
  <si>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</si>
  <si>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</si>
  <si>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</si>
  <si>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</si>
  <si>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</si>
  <si>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</si>
  <si>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</si>
  <si>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</si>
  <si>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</si>
  <si>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</si>
  <si>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</si>
  <si>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</si>
  <si>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</si>
  <si>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</si>
  <si>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</si>
  <si>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</si>
  <si>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</si>
  <si>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</si>
  <si>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</si>
  <si>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</si>
  <si>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</si>
  <si>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</si>
  <si>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</si>
  <si>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</si>
  <si>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</si>
  <si>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</si>
  <si>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</si>
  <si>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</si>
  <si>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</si>
  <si>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</si>
  <si>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</si>
  <si>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</si>
  <si>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</si>
  <si>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</si>
  <si>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</si>
  <si>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</si>
  <si>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</si>
  <si>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</si>
  <si>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</si>
  <si>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</si>
  <si>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</si>
  <si>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</si>
  <si>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</si>
  <si>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</si>
  <si>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</si>
  <si>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</si>
  <si>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</si>
  <si>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</si>
  <si>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</si>
  <si>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</si>
  <si>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</si>
  <si>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</si>
  <si>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</si>
  <si>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</si>
  <si>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</si>
  <si>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</si>
  <si>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</si>
  <si>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</si>
  <si>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</si>
  <si>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</si>
  <si>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</si>
  <si>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</si>
  <si>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</si>
  <si>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</si>
  <si>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</si>
  <si>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</si>
  <si>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</si>
  <si>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</si>
  <si>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</si>
  <si>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</si>
  <si>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</si>
  <si>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</si>
  <si>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</si>
  <si>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</si>
  <si>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</si>
  <si>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</si>
  <si>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</si>
  <si>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</si>
  <si>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</si>
  <si>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</si>
  <si>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</si>
  <si>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</si>
  <si>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</si>
  <si>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</si>
  <si>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</si>
  <si>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</si>
  <si>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</si>
  <si>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</si>
  <si>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</si>
  <si>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</si>
  <si>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</si>
  <si>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</si>
  <si>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</si>
  <si>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</si>
  <si>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</si>
  <si>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</si>
  <si>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</si>
  <si>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</si>
  <si>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</si>
  <si>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</si>
  <si>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</si>
  <si>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</si>
  <si>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</si>
  <si>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</si>
  <si>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</si>
  <si>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</si>
  <si>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</si>
  <si>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</si>
  <si>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</si>
  <si>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</si>
  <si>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</si>
  <si>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</si>
  <si>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</si>
  <si>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</si>
  <si>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</si>
  <si>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</si>
  <si>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</si>
  <si>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</si>
  <si>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</si>
  <si>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</si>
  <si>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</si>
  <si>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</si>
  <si>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</si>
  <si>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</si>
  <si>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</si>
  <si>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</si>
  <si>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</si>
  <si>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</si>
  <si>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</si>
  <si>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</si>
  <si>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</si>
  <si>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</si>
  <si>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</si>
  <si>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</si>
  <si>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</si>
  <si>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</si>
  <si>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</si>
  <si>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</si>
  <si>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</si>
  <si>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</si>
  <si>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</si>
  <si>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</si>
  <si>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</si>
  <si>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</si>
  <si>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</si>
  <si>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</si>
  <si>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</si>
  <si>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</si>
  <si>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</si>
  <si>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</si>
  <si>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</si>
  <si>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</si>
  <si>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</si>
  <si>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</si>
  <si>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</si>
  <si>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</si>
  <si>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</si>
  <si>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</si>
  <si>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</si>
  <si>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</si>
  <si>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</si>
  <si>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</si>
  <si>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</si>
  <si>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</si>
  <si>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</si>
  <si>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</si>
  <si>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</si>
  <si>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</si>
  <si>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</si>
  <si>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</si>
  <si>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</si>
  <si>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</si>
  <si>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</si>
  <si>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</si>
  <si>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</si>
  <si>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</si>
  <si>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</si>
  <si>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</si>
  <si>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</si>
  <si>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</si>
  <si>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</si>
  <si>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</si>
  <si>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</si>
  <si>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</si>
  <si>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</si>
  <si>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</si>
  <si>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</si>
  <si>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</si>
  <si>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</si>
  <si>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</si>
  <si>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</si>
  <si>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</si>
  <si>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</si>
  <si>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</si>
  <si>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</si>
  <si>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</si>
  <si>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</si>
  <si>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</si>
  <si>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</si>
  <si>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</si>
  <si>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</si>
  <si>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</si>
  <si>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</si>
  <si>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</si>
  <si>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</si>
  <si>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</si>
  <si>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</si>
  <si>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</si>
  <si>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</si>
  <si>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</si>
  <si>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</si>
  <si>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</si>
  <si>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</si>
  <si>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</si>
  <si>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</si>
  <si>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</si>
  <si>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</si>
  <si>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</si>
  <si>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</si>
  <si>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</si>
  <si>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</si>
  <si>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</si>
  <si>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</si>
  <si>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</si>
  <si>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</si>
  <si>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</si>
  <si>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</si>
  <si>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</si>
  <si>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</si>
  <si>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</si>
  <si>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</si>
  <si>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</si>
  <si>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</si>
  <si>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</si>
  <si>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</si>
  <si>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</si>
  <si>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</si>
  <si>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</si>
  <si>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</si>
  <si>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</si>
  <si>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</si>
  <si>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</si>
  <si>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</si>
  <si>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</si>
  <si>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</si>
  <si>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</si>
  <si>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</si>
  <si>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</si>
  <si>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</si>
  <si>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</si>
  <si>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</si>
  <si>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</si>
  <si>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</si>
  <si>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</si>
  <si>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</si>
  <si>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</si>
  <si>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</si>
  <si>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</si>
  <si>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</si>
  <si>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</si>
  <si>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</si>
  <si>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</si>
  <si>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</si>
  <si>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</si>
  <si>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</si>
  <si>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</si>
  <si>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</si>
  <si>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</si>
  <si>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</si>
  <si>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</si>
  <si>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</si>
  <si>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</si>
  <si>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</si>
  <si>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</si>
  <si>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</si>
  <si>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</si>
  <si>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</si>
  <si>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</si>
  <si>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</si>
  <si>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</si>
  <si>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</si>
  <si>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</si>
  <si>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</si>
  <si>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</si>
  <si>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</si>
  <si>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</si>
  <si>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</si>
  <si>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</si>
  <si>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</si>
  <si>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</si>
  <si>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</si>
  <si>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</si>
  <si>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</si>
  <si>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</si>
  <si>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</si>
  <si>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</si>
  <si>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</si>
  <si>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</si>
  <si>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</si>
  <si>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</si>
  <si>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</si>
  <si>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</si>
  <si>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</si>
  <si>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</si>
  <si>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</si>
  <si>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</si>
  <si>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</si>
  <si>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</si>
  <si>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</si>
  <si>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</si>
  <si>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</si>
  <si>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</si>
  <si>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</si>
  <si>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</si>
  <si>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</si>
  <si>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</si>
  <si>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</si>
  <si>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</si>
  <si>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</si>
  <si>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</si>
  <si>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</si>
  <si>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</si>
  <si>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</si>
  <si>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</si>
  <si>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</si>
  <si>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</si>
  <si>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</si>
  <si>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</si>
  <si>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</si>
  <si>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</si>
  <si>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</si>
  <si>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</si>
  <si>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</si>
  <si>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</si>
  <si>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</si>
  <si>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</si>
  <si>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</si>
  <si>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</si>
  <si>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</si>
  <si>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</si>
  <si>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</si>
  <si>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</si>
  <si>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</si>
  <si>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</si>
  <si>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</si>
  <si>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</si>
  <si>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</si>
  <si>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</si>
  <si>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</si>
  <si>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</si>
  <si>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</si>
  <si>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</si>
  <si>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</si>
  <si>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</si>
  <si>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</si>
  <si>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</si>
  <si>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</si>
  <si>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</si>
  <si>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</si>
  <si>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</si>
  <si>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</si>
  <si>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</si>
  <si>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</si>
  <si>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</si>
  <si>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</si>
  <si>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</si>
  <si>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</si>
  <si>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</si>
  <si>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</si>
  <si>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</si>
  <si>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</si>
  <si>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</si>
  <si>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</si>
  <si>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</si>
  <si>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</si>
  <si>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</si>
  <si>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</si>
  <si>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</si>
  <si>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</si>
  <si>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</si>
  <si>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</si>
  <si>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</si>
  <si>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</si>
  <si>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</si>
  <si>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</si>
  <si>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</si>
  <si>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</si>
  <si>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</si>
  <si>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</si>
  <si>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</si>
  <si>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</si>
  <si>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</si>
  <si>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</si>
  <si>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</si>
  <si>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</si>
  <si>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</si>
  <si>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</si>
  <si>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</si>
  <si>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</si>
  <si>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</si>
  <si>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</si>
  <si>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</si>
  <si>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</si>
  <si>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</si>
  <si>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</si>
  <si>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</si>
  <si>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</si>
  <si>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</si>
  <si>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</si>
  <si>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</si>
  <si>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</si>
  <si>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</si>
  <si>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</si>
  <si>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</si>
  <si>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</si>
  <si>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</si>
  <si>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</si>
  <si>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</si>
  <si>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</si>
  <si>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</si>
  <si>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</si>
  <si>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</si>
  <si>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</si>
  <si>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</si>
  <si>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</si>
  <si>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</si>
  <si>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</si>
  <si>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</si>
  <si>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</si>
  <si>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</si>
  <si>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</si>
  <si>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</si>
  <si>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</si>
  <si>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</si>
  <si>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</si>
  <si>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</si>
  <si>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</si>
  <si>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</si>
  <si>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</si>
  <si>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</si>
  <si>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</si>
  <si>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</si>
  <si>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</si>
  <si>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</si>
  <si>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</si>
  <si>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</si>
  <si>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</si>
  <si>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</si>
  <si>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</si>
  <si>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</si>
  <si>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</si>
  <si>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</si>
  <si>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</si>
  <si>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</si>
  <si>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</si>
  <si>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</si>
  <si>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</si>
  <si>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</si>
  <si>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</si>
  <si>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</si>
  <si>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</si>
  <si>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</si>
  <si>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</si>
  <si>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</si>
  <si>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</si>
  <si>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</si>
  <si>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</si>
  <si>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</si>
  <si>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</si>
  <si>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</si>
  <si>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</si>
  <si>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</si>
  <si>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</si>
  <si>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</si>
  <si>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</si>
  <si>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</si>
  <si>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</si>
  <si>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</si>
  <si>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</si>
  <si>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</si>
  <si>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</si>
  <si>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</si>
  <si>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</si>
  <si>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</si>
  <si>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</si>
  <si>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</si>
  <si>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</si>
  <si>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</si>
  <si>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</si>
  <si>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</si>
  <si>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</si>
  <si>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</si>
  <si>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</si>
  <si>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</si>
  <si>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</si>
  <si>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</si>
  <si>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</si>
  <si>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</si>
  <si>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</si>
  <si>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</si>
  <si>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</si>
  <si>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</si>
  <si>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</si>
  <si>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</si>
  <si>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</si>
  <si>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</si>
  <si>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</si>
  <si>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</si>
  <si>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</si>
  <si>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</si>
  <si>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</si>
  <si>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</si>
  <si>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</si>
  <si>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</si>
  <si>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</si>
  <si>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</si>
  <si>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</si>
  <si>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</si>
  <si>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</si>
  <si>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</si>
  <si>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</si>
  <si>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</si>
  <si>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</si>
  <si>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</si>
  <si>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</si>
  <si>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</si>
  <si>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</si>
  <si>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</si>
  <si>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</si>
  <si>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</si>
  <si>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</si>
  <si>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</si>
  <si>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</si>
  <si>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</si>
  <si>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</si>
  <si>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</si>
  <si>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</si>
  <si>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</si>
  <si>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</si>
  <si>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</si>
  <si>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</si>
  <si>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</si>
  <si>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</si>
  <si>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</si>
  <si>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</si>
  <si>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</si>
  <si>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</si>
  <si>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</si>
  <si>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</si>
  <si>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</si>
  <si>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</si>
  <si>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</si>
  <si>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</si>
  <si>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</si>
  <si>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</si>
  <si>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</si>
  <si>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</si>
  <si>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</si>
  <si>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</si>
  <si>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</si>
  <si>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</si>
  <si>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</si>
  <si>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</si>
  <si>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</si>
  <si>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</si>
  <si>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</si>
  <si>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</si>
  <si>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</si>
  <si>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</si>
  <si>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</si>
  <si>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</si>
  <si>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</si>
  <si>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</si>
  <si>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</si>
  <si>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</si>
  <si>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</si>
  <si>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</si>
  <si>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</si>
  <si>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</si>
  <si>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</si>
  <si>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</si>
  <si>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</si>
  <si>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</si>
  <si>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</si>
  <si>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</si>
  <si>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</si>
  <si>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</si>
  <si>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</si>
  <si>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</si>
  <si>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</si>
  <si>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</si>
  <si>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</si>
  <si>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</si>
  <si>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</si>
  <si>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</si>
  <si>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</si>
  <si>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</si>
  <si>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</si>
  <si>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</si>
  <si>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</si>
  <si>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</si>
  <si>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</si>
  <si>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</si>
  <si>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</si>
  <si>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</si>
  <si>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</si>
  <si>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</si>
  <si>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</si>
  <si>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</si>
  <si>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</si>
  <si>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</si>
  <si>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</si>
  <si>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</si>
  <si>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</si>
  <si>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</si>
  <si>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</si>
  <si>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</si>
  <si>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</si>
  <si>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</si>
  <si>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</si>
  <si>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</si>
  <si>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</si>
  <si>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</si>
  <si>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</si>
  <si>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</si>
  <si>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</si>
  <si>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</si>
  <si>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</si>
  <si>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</si>
  <si>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</si>
  <si>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</si>
  <si>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</si>
  <si>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</si>
  <si>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</si>
  <si>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</si>
  <si>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</si>
  <si>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</si>
  <si>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</si>
  <si>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</si>
  <si>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</si>
  <si>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</si>
  <si>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</si>
  <si>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</si>
  <si>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</si>
  <si>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</si>
  <si>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</si>
  <si>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</si>
  <si>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</si>
  <si>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</si>
  <si>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</si>
  <si>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</si>
  <si>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</si>
  <si>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</si>
  <si>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</si>
  <si>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</si>
  <si>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</si>
  <si>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</si>
  <si>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</si>
  <si>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</si>
  <si>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</si>
  <si>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</si>
  <si>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</si>
  <si>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</si>
  <si>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</si>
  <si>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</si>
  <si>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</si>
  <si>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</si>
  <si>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</si>
  <si>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</si>
  <si>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</si>
  <si>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</si>
  <si>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</si>
  <si>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</si>
  <si>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</si>
  <si>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</si>
  <si>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</si>
  <si>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</si>
  <si>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</si>
  <si>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</si>
  <si>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</si>
  <si>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</si>
  <si>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</si>
  <si>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</si>
  <si>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</si>
  <si>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</si>
  <si>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</si>
  <si>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</si>
  <si>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</si>
  <si>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</si>
  <si>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</si>
  <si>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</si>
  <si>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</si>
  <si>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</si>
  <si>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</si>
  <si>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</si>
  <si>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</si>
  <si>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</si>
  <si>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</si>
  <si>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</si>
  <si>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</si>
  <si>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</si>
  <si>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</si>
  <si>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</si>
  <si>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</si>
  <si>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</si>
  <si>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</si>
  <si>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</si>
  <si>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</si>
  <si>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</si>
  <si>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</si>
  <si>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</si>
  <si>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</si>
  <si>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</si>
  <si>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</si>
  <si>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</si>
  <si>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</si>
  <si>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</si>
  <si>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</si>
  <si>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</si>
  <si>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</si>
  <si>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</si>
  <si>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</si>
  <si>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</si>
  <si>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</si>
  <si>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</si>
  <si>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</si>
  <si>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</si>
  <si>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</si>
  <si>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</si>
  <si>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</si>
  <si>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</si>
  <si>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</si>
  <si>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</si>
  <si>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</si>
  <si>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</si>
  <si>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</si>
  <si>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</si>
  <si>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</si>
  <si>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</si>
  <si>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</si>
  <si>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</si>
  <si>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</si>
  <si>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</si>
  <si>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</si>
  <si>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</si>
  <si>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</si>
  <si>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</si>
  <si>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</si>
  <si>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</si>
  <si>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</si>
  <si>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</si>
  <si>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</si>
  <si>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</si>
  <si>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</si>
  <si>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</si>
  <si>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</si>
  <si>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</si>
  <si>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</si>
  <si>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</si>
  <si>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</si>
  <si>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</si>
  <si>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</si>
  <si>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</si>
  <si>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</si>
  <si>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</si>
  <si>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</si>
  <si>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</si>
  <si>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</si>
  <si>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</si>
  <si>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</si>
  <si>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</si>
  <si>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</si>
  <si>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</si>
  <si>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</si>
  <si>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</si>
  <si>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</si>
  <si>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</si>
  <si>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</si>
  <si>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</si>
  <si>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</si>
  <si>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</si>
  <si>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</si>
  <si>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</si>
  <si>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</si>
  <si>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</si>
  <si>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</si>
  <si>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</si>
  <si>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</si>
  <si>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</si>
  <si>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</si>
  <si>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</si>
  <si>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</si>
  <si>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</si>
  <si>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</si>
  <si>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</si>
  <si>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</si>
  <si>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</si>
  <si>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</si>
  <si>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</si>
  <si>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</si>
  <si>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</si>
  <si>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</si>
  <si>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</si>
  <si>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</si>
  <si>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</si>
  <si>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</si>
  <si>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</si>
  <si>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</si>
  <si>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</si>
  <si>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</si>
  <si>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</si>
  <si>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</si>
  <si>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</si>
  <si>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</si>
  <si>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</si>
  <si>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</si>
  <si>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</si>
  <si>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</si>
  <si>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</si>
  <si>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</si>
  <si>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</si>
  <si>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</si>
  <si>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</si>
  <si>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</si>
  <si>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</si>
  <si>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</si>
  <si>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</si>
  <si>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</si>
  <si>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</si>
  <si>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</si>
  <si>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</si>
  <si>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</si>
  <si>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</si>
  <si>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</si>
  <si>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</si>
  <si>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</si>
  <si>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</si>
  <si>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</si>
  <si>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</si>
  <si>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</si>
  <si>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</si>
  <si>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</si>
  <si>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</si>
  <si>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</si>
  <si>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</si>
  <si>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</si>
  <si>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</si>
  <si>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</si>
  <si>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</si>
  <si>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</si>
  <si>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</si>
  <si>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</si>
  <si>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</si>
  <si>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</si>
  <si>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</si>
  <si>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</si>
  <si>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</si>
  <si>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</si>
  <si>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</si>
  <si>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</si>
  <si>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</si>
  <si>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</si>
  <si>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</si>
  <si>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</si>
  <si>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</si>
  <si>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</si>
  <si>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</si>
  <si>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</si>
  <si>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</si>
  <si>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</si>
  <si>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</si>
  <si>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</si>
  <si>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</si>
  <si>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</si>
  <si>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</si>
  <si>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</si>
  <si>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</si>
  <si>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</si>
  <si>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</si>
  <si>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</si>
  <si>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</si>
  <si>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</si>
  <si>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</si>
  <si>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</si>
  <si>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</si>
  <si>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</si>
  <si>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</si>
  <si>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</si>
  <si>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</si>
  <si>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</si>
  <si>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</si>
  <si>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</si>
  <si>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</si>
  <si>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</si>
  <si>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</si>
  <si>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</si>
  <si>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</si>
  <si>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</si>
  <si>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</si>
  <si>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</si>
  <si>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</si>
  <si>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</si>
  <si>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</si>
  <si>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</si>
  <si>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</si>
  <si>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</si>
  <si>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</si>
  <si>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</si>
  <si>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</si>
  <si>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</si>
  <si>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</si>
  <si>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</si>
  <si>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</si>
  <si>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</si>
  <si>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</si>
  <si>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</si>
  <si>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</si>
  <si>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</si>
  <si>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</si>
  <si>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</si>
  <si>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</si>
  <si>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</si>
  <si>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</si>
  <si>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</si>
  <si>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</si>
  <si>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</si>
  <si>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</si>
  <si>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</si>
  <si>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</si>
  <si>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</si>
  <si>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</si>
  <si>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</si>
  <si>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</si>
  <si>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</si>
  <si>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</si>
  <si>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</si>
  <si>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</si>
  <si>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</si>
  <si>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</si>
  <si>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</si>
  <si>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</si>
  <si>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</si>
  <si>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</si>
  <si>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</si>
  <si>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</si>
  <si>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</si>
  <si>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</si>
  <si>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</si>
  <si>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</si>
  <si>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</si>
  <si>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</si>
  <si>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</si>
  <si>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</si>
  <si>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</si>
  <si>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</si>
  <si>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</si>
  <si>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</si>
  <si>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</si>
  <si>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</si>
  <si>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</si>
  <si>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</si>
  <si>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</si>
  <si>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</si>
  <si>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</si>
  <si>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</si>
  <si>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</si>
  <si>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</si>
  <si>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</si>
  <si>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</si>
  <si>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</si>
  <si>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</si>
  <si>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</si>
  <si>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</si>
  <si>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</si>
  <si>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</si>
  <si>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</si>
  <si>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</si>
  <si>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</si>
  <si>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</si>
  <si>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</si>
  <si>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</si>
  <si>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</si>
  <si>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</si>
  <si>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</si>
  <si>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</si>
  <si>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</si>
  <si>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</si>
  <si>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</si>
  <si>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</si>
  <si>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</si>
  <si>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</si>
  <si>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</si>
  <si>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</si>
  <si>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</si>
  <si>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</si>
  <si>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</si>
  <si>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</si>
  <si>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</si>
  <si>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</si>
  <si>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</si>
  <si>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</si>
  <si>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</si>
  <si>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</si>
  <si>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</si>
  <si>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</si>
  <si>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</si>
  <si>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</si>
  <si>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</si>
  <si>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</si>
  <si>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</si>
  <si>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</si>
  <si>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</si>
  <si>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</si>
  <si>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</si>
  <si>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</si>
  <si>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</si>
  <si>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</si>
  <si>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</si>
  <si>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</si>
  <si>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</si>
  <si>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</si>
  <si>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</si>
  <si>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</si>
  <si>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</si>
  <si>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</si>
  <si>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</si>
  <si>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</si>
  <si>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</si>
  <si>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</si>
  <si>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</si>
  <si>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</si>
  <si>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</si>
  <si>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</si>
  <si>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</si>
  <si>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</si>
  <si>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</si>
  <si>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</si>
  <si>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</si>
  <si>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</si>
  <si>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</si>
  <si>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</si>
  <si>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</si>
  <si>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</si>
  <si>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</si>
  <si>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</si>
  <si>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</si>
  <si>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</si>
  <si>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</si>
  <si>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</si>
  <si>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</si>
  <si>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</si>
  <si>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</si>
  <si>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</si>
  <si>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</si>
  <si>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</si>
  <si>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</si>
  <si>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</si>
  <si>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</si>
  <si>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</si>
  <si>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</si>
  <si>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</si>
  <si>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</si>
  <si>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</si>
  <si>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</si>
  <si>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</si>
  <si>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</si>
  <si>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</si>
  <si>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</si>
  <si>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</si>
  <si>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</si>
  <si>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</si>
  <si>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</si>
  <si>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</si>
  <si>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</si>
  <si>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</si>
  <si>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</si>
  <si>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</si>
  <si>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</si>
  <si>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</si>
  <si>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</si>
  <si>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</si>
  <si>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</si>
  <si>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</si>
  <si>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</si>
  <si>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</si>
  <si>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</si>
  <si>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</si>
  <si>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</si>
  <si>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</si>
  <si>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</si>
  <si>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</si>
  <si>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</si>
  <si>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</si>
  <si>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</si>
  <si>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</si>
  <si>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</si>
  <si>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</si>
  <si>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</si>
  <si>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</si>
  <si>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</si>
  <si>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</si>
  <si>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</si>
  <si>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</si>
  <si>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</si>
  <si>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</si>
  <si>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</si>
  <si>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</si>
  <si>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</si>
  <si>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</si>
  <si>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</si>
  <si>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</si>
  <si>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</si>
  <si>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</si>
  <si>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</si>
  <si>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</si>
  <si>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</si>
  <si>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</si>
  <si>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</si>
  <si>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</si>
  <si>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</si>
  <si>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</si>
  <si>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</si>
  <si>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</si>
  <si>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</si>
  <si>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</si>
  <si>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</si>
  <si>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</si>
  <si>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</si>
  <si>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</si>
  <si>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</si>
  <si>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</si>
  <si>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</si>
  <si>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</si>
  <si>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</si>
  <si>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</si>
  <si>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</si>
  <si>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</si>
  <si>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</si>
  <si>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</si>
  <si>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</si>
  <si>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</si>
  <si>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</si>
  <si>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</si>
  <si>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</si>
  <si>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</si>
  <si>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</si>
  <si>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</si>
  <si>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</si>
  <si>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</si>
  <si>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</si>
  <si>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</si>
  <si>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</si>
  <si>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</si>
  <si>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</si>
  <si>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</si>
  <si>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</si>
  <si>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</si>
  <si>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</si>
  <si>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</si>
  <si>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</si>
  <si>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</si>
  <si>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</si>
  <si>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</si>
  <si>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</si>
  <si>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</si>
  <si>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</si>
  <si>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</si>
  <si>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</si>
  <si>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</si>
  <si>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</si>
  <si>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</si>
  <si>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</si>
  <si>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</si>
  <si>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</si>
  <si>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</si>
  <si>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</si>
  <si>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</si>
  <si>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</si>
  <si>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</si>
  <si>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</si>
  <si>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</si>
  <si>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</si>
  <si>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</si>
  <si>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</si>
  <si>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</si>
  <si>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</si>
  <si>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</si>
  <si>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</si>
  <si>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</si>
  <si>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</si>
  <si>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</si>
  <si>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</si>
  <si>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</si>
  <si>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</si>
  <si>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</si>
  <si>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</si>
  <si>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</si>
  <si>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</si>
  <si>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</si>
  <si>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</si>
  <si>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</si>
  <si>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</si>
  <si>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</si>
  <si>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</si>
  <si>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</si>
  <si>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</si>
  <si>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</si>
  <si>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</si>
  <si>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</si>
  <si>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</si>
  <si>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</si>
  <si>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</si>
  <si>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</si>
  <si>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</si>
  <si>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</si>
  <si>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</si>
  <si>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</si>
  <si>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</si>
  <si>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</si>
  <si>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</si>
  <si>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</si>
  <si>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</si>
  <si>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</si>
  <si>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</si>
  <si>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</si>
  <si>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</si>
  <si>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</si>
  <si>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</si>
  <si>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</si>
  <si>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</si>
  <si>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</si>
  <si>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</si>
  <si>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</si>
  <si>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</si>
  <si>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</si>
  <si>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</si>
  <si>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</si>
  <si>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</si>
  <si>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</si>
  <si>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</si>
  <si>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</si>
  <si>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</si>
  <si>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</si>
  <si>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</si>
  <si>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</si>
  <si>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</si>
  <si>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</si>
  <si>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</si>
  <si>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</si>
  <si>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</si>
  <si>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</si>
  <si>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</si>
  <si>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</si>
  <si>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</si>
  <si>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</si>
  <si>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</si>
  <si>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</si>
  <si>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</si>
  <si>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</si>
  <si>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</si>
  <si>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</si>
  <si>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</si>
  <si>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</si>
  <si>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</si>
  <si>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</si>
  <si>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</si>
  <si>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</si>
  <si>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</si>
  <si>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</si>
  <si>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</si>
  <si>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</si>
  <si>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</si>
  <si>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</si>
  <si>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</si>
  <si>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</si>
  <si>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</si>
  <si>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</si>
  <si>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</si>
  <si>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</si>
  <si>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</si>
  <si>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</si>
  <si>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</si>
  <si>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</si>
  <si>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</si>
  <si>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</si>
  <si>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</si>
  <si>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</si>
  <si>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</si>
  <si>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</si>
  <si>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</si>
  <si>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</si>
  <si>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</si>
  <si>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</si>
  <si>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</si>
  <si>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</si>
  <si>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</si>
  <si>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</si>
  <si>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</si>
  <si>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</si>
  <si>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</si>
  <si>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</si>
  <si>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</si>
  <si>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</si>
  <si>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</si>
  <si>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</si>
  <si>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</si>
  <si>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</si>
  <si>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</si>
  <si>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</si>
  <si>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</si>
  <si>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</si>
  <si>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</si>
  <si>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</si>
  <si>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</si>
  <si>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</si>
  <si>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</si>
  <si>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</si>
  <si>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</si>
  <si>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</si>
  <si>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</si>
  <si>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</si>
  <si>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</si>
  <si>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</si>
  <si>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</si>
  <si>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</si>
  <si>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</si>
  <si>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</si>
  <si>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</si>
  <si>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</si>
  <si>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</si>
  <si>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</si>
  <si>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</si>
  <si>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</si>
  <si>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</si>
  <si>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</si>
  <si>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</si>
  <si>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</si>
  <si>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</si>
  <si>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</si>
  <si>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</si>
  <si>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</si>
  <si>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</si>
  <si>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</si>
  <si>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</si>
  <si>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</si>
  <si>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</si>
  <si>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</si>
  <si>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</si>
  <si>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</si>
  <si>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</si>
  <si>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</si>
  <si>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</si>
  <si>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</si>
  <si>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</si>
  <si>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</si>
  <si>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</si>
  <si>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</si>
  <si>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</si>
  <si>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</si>
  <si>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</si>
  <si>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</si>
  <si>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</si>
  <si>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</si>
  <si>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</si>
  <si>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</si>
  <si>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</si>
  <si>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</si>
  <si>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</si>
  <si>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</si>
  <si>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</si>
  <si>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</si>
  <si>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</si>
  <si>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</si>
  <si>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</si>
  <si>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</si>
  <si>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</si>
  <si>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</si>
  <si>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</si>
  <si>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</si>
  <si>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</si>
  <si>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</si>
  <si>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</si>
  <si>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</si>
  <si>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</si>
  <si>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</si>
  <si>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</si>
  <si>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</si>
  <si>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</si>
  <si>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</si>
  <si>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</si>
  <si>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</si>
  <si>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</si>
  <si>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</si>
  <si>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</si>
  <si>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</si>
  <si>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</si>
  <si>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</si>
  <si>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</si>
  <si>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</si>
  <si>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</si>
  <si>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</si>
  <si>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</si>
  <si>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</si>
  <si>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</si>
  <si>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</si>
  <si>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</si>
  <si>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</si>
  <si>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</si>
  <si>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</si>
  <si>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</si>
  <si>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</si>
  <si>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</si>
  <si>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</si>
  <si>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</si>
  <si>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</si>
  <si>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</si>
  <si>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</si>
  <si>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</si>
  <si>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</si>
  <si>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</si>
  <si>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</si>
  <si>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</si>
  <si>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</si>
  <si>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</si>
  <si>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</si>
  <si>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</si>
  <si>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</si>
  <si>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</si>
  <si>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</si>
  <si>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</si>
  <si>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</si>
  <si>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</si>
  <si>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</si>
  <si>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</si>
  <si>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</si>
  <si>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</si>
  <si>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</si>
  <si>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</si>
  <si>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</si>
  <si>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</si>
  <si>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</si>
  <si>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</si>
  <si>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</si>
  <si>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</si>
  <si>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</si>
  <si>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</si>
  <si>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</si>
  <si>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</si>
  <si>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</si>
  <si>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</si>
  <si>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</si>
  <si>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</si>
  <si>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</si>
  <si>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</si>
  <si>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</si>
  <si>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</si>
  <si>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</si>
  <si>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</si>
  <si>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</si>
  <si>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</si>
  <si>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</si>
  <si>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</si>
  <si>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</si>
  <si>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</si>
  <si>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</si>
  <si>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</si>
  <si>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</si>
  <si>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</si>
  <si>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</si>
  <si>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</si>
  <si>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</si>
  <si>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</si>
  <si>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</si>
  <si>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</si>
  <si>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</si>
  <si>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</si>
  <si>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</si>
  <si>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</si>
  <si>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</si>
  <si>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</si>
  <si>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</si>
  <si>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</si>
  <si>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</si>
  <si>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</si>
  <si>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</si>
  <si>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</si>
  <si>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</si>
  <si>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</si>
  <si>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</si>
  <si>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</si>
  <si>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</si>
  <si>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</si>
  <si>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</si>
  <si>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</si>
  <si>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</si>
  <si>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</si>
  <si>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</si>
  <si>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</si>
  <si>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</si>
  <si>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</si>
  <si>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</si>
  <si>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</si>
  <si>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</si>
  <si>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</si>
  <si>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</si>
  <si>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</si>
  <si>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</si>
  <si>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</si>
  <si>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</si>
  <si>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</si>
  <si>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</si>
  <si>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</si>
  <si>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</si>
  <si>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</si>
  <si>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</si>
  <si>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</si>
  <si>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</si>
  <si>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</si>
  <si>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</si>
  <si>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</si>
  <si>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</si>
  <si>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</si>
  <si>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</si>
  <si>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</si>
  <si>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</si>
  <si>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</si>
  <si>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</si>
  <si>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</si>
  <si>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</si>
  <si>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</si>
  <si>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</si>
  <si>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</si>
  <si>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</si>
  <si>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</si>
  <si>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</si>
  <si>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</si>
  <si>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</si>
  <si>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</si>
  <si>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</si>
  <si>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</si>
  <si>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</si>
  <si>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</si>
  <si>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</si>
  <si>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</si>
  <si>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</si>
  <si>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</si>
  <si>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</si>
  <si>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</si>
  <si>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</si>
  <si>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</si>
  <si>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</si>
  <si>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</si>
  <si>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</si>
  <si>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</si>
  <si>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</si>
  <si>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</si>
  <si>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</si>
  <si>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</si>
  <si>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</si>
  <si>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</si>
  <si>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</si>
  <si>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</si>
  <si>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</si>
  <si>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</si>
  <si>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</si>
  <si>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</si>
  <si>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</si>
  <si>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</si>
  <si>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</si>
  <si>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</si>
  <si>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</si>
  <si>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</si>
  <si>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</si>
  <si>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</si>
  <si>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</si>
  <si>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</si>
  <si>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</si>
  <si>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</si>
  <si>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</si>
  <si>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</si>
  <si>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</si>
  <si>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</si>
  <si>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</si>
  <si>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</si>
  <si>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</si>
  <si>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</si>
  <si>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</si>
  <si>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</si>
  <si>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</si>
  <si>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</si>
  <si>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</si>
  <si>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</si>
  <si>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</si>
  <si>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</si>
  <si>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</si>
  <si>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</si>
  <si>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</si>
  <si>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</si>
  <si>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</si>
  <si>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</si>
  <si>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</si>
  <si>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</si>
  <si>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</si>
  <si>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</si>
  <si>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</si>
  <si>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</si>
  <si>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</si>
  <si>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</si>
  <si>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</si>
  <si>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</si>
  <si>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</si>
  <si>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</si>
  <si>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</si>
  <si>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</si>
  <si>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</si>
  <si>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</si>
  <si>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</si>
  <si>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</si>
  <si>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</si>
  <si>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</si>
  <si>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</si>
  <si>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</si>
  <si>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</si>
  <si>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</si>
  <si>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</si>
  <si>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</si>
  <si>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</si>
  <si>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</si>
  <si>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</si>
  <si>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</si>
  <si>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</si>
  <si>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</si>
  <si>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</si>
  <si>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</si>
  <si>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</si>
  <si>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</si>
  <si>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</si>
  <si>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</si>
  <si>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</si>
  <si>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</si>
  <si>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</si>
  <si>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</si>
  <si>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</si>
  <si>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</si>
  <si>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</si>
  <si>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</si>
  <si>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</si>
  <si>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</si>
  <si>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</si>
  <si>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</si>
  <si>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</si>
  <si>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</si>
  <si>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</si>
  <si>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</si>
  <si>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</si>
  <si>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</si>
  <si>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</si>
  <si>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</si>
  <si>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</si>
  <si>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</si>
  <si>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</si>
  <si>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</si>
  <si>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</si>
  <si>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</si>
  <si>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</si>
  <si>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</si>
  <si>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</si>
  <si>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</si>
  <si>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</si>
  <si>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</si>
  <si>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</si>
  <si>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</si>
  <si>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</si>
  <si>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</si>
  <si>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</si>
  <si>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</si>
  <si>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</si>
  <si>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</si>
  <si>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</si>
  <si>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</si>
  <si>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</si>
  <si>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</si>
  <si>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</si>
  <si>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</si>
  <si>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</si>
  <si>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</si>
  <si>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</si>
  <si>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</si>
  <si>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</si>
  <si>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</si>
  <si>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</si>
  <si>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</si>
  <si>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</si>
  <si>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</si>
  <si>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</si>
  <si>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</si>
  <si>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</si>
  <si>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</si>
  <si>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</si>
  <si>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</si>
  <si>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</si>
  <si>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</si>
  <si>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</si>
  <si>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</si>
  <si>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</si>
  <si>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</si>
  <si>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</si>
  <si>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</si>
  <si>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</si>
  <si>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</si>
  <si>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</si>
  <si>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</si>
  <si>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</si>
  <si>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</si>
  <si>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</si>
  <si>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</si>
  <si>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</si>
  <si>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</si>
  <si>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</si>
  <si>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</si>
  <si>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</si>
  <si>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</si>
  <si>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</si>
  <si>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</si>
  <si>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</si>
  <si>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</si>
  <si>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</si>
  <si>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</si>
  <si>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</si>
  <si>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</si>
  <si>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</si>
  <si>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</si>
  <si>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</si>
  <si>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</si>
  <si>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</si>
  <si>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</si>
  <si>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</si>
  <si>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</si>
  <si>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</si>
  <si>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</si>
  <si>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</si>
  <si>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</si>
  <si>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</si>
  <si>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</si>
  <si>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</si>
  <si>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</si>
  <si>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</si>
  <si>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</si>
  <si>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</si>
  <si>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</si>
  <si>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</si>
  <si>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</si>
  <si>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</si>
  <si>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</si>
  <si>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</si>
  <si>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</si>
  <si>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</si>
  <si>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</si>
  <si>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</si>
  <si>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</si>
  <si>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</si>
  <si>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</si>
  <si>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</si>
  <si>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</si>
  <si>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</si>
  <si>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</si>
  <si>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</si>
  <si>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</si>
  <si>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</si>
  <si>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</si>
  <si>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</si>
  <si>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</si>
  <si>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</si>
  <si>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</si>
  <si>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</si>
  <si>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</si>
  <si>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</si>
  <si>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</si>
  <si>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</si>
  <si>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</si>
  <si>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</si>
  <si>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</si>
  <si>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</si>
  <si>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</si>
  <si>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</si>
  <si>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</si>
  <si>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</si>
  <si>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</si>
  <si>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</si>
  <si>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</si>
  <si>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</si>
  <si>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</si>
  <si>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</si>
  <si>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</si>
  <si>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</si>
  <si>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</si>
  <si>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</si>
  <si>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</si>
  <si>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</si>
  <si>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</si>
  <si>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</si>
  <si>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</si>
  <si>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</si>
  <si>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</si>
  <si>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</si>
  <si>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</si>
  <si>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</si>
  <si>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</si>
  <si>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</si>
  <si>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</si>
  <si>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</si>
  <si>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</si>
  <si>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</si>
  <si>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</si>
  <si>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</si>
  <si>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</si>
  <si>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</si>
  <si>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</si>
  <si>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</si>
  <si>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</si>
  <si>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</si>
  <si>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</si>
  <si>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</si>
  <si>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</si>
  <si>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</si>
  <si>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</si>
  <si>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</si>
  <si>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</si>
  <si>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</si>
  <si>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</si>
  <si>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</si>
  <si>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</si>
  <si>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</si>
  <si>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</si>
  <si>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</si>
  <si>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</si>
  <si>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</si>
  <si>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</si>
  <si>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</si>
  <si>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</si>
  <si>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</si>
  <si>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</si>
  <si>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</si>
  <si>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</si>
  <si>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</si>
  <si>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</si>
  <si>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</si>
  <si>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</si>
  <si>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</si>
  <si>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</si>
  <si>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</si>
  <si>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</si>
  <si>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</si>
  <si>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</si>
  <si>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</si>
  <si>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</si>
  <si>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</si>
  <si>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</si>
  <si>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</si>
  <si>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</si>
  <si>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</si>
  <si>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</si>
  <si>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</si>
  <si>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</si>
  <si>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</si>
  <si>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</si>
  <si>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</si>
  <si>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</si>
  <si>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</si>
  <si>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</si>
  <si>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</si>
  <si>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</si>
  <si>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</si>
  <si>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</si>
  <si>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</si>
  <si>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</si>
  <si>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</si>
  <si>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</si>
  <si>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</si>
  <si>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</si>
  <si>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</si>
  <si>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</si>
  <si>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</si>
  <si>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</si>
  <si>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</si>
  <si>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</si>
  <si>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</si>
  <si>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</si>
  <si>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</si>
  <si>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</si>
  <si>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</si>
  <si>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</si>
  <si>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</si>
  <si>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</si>
  <si>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</si>
  <si>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</si>
  <si>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</si>
  <si>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</si>
  <si>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</si>
  <si>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</si>
  <si>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</si>
  <si>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</si>
  <si>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</si>
  <si>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</si>
  <si>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</si>
  <si>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</si>
  <si>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</si>
  <si>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</si>
  <si>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</si>
  <si>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</si>
  <si>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</si>
  <si>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</si>
  <si>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</si>
  <si>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</si>
  <si>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</si>
  <si>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</si>
  <si>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</si>
  <si>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</si>
  <si>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</si>
  <si>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</si>
  <si>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</si>
  <si>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</si>
  <si>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</si>
  <si>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</si>
  <si>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</si>
  <si>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</si>
  <si>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</si>
  <si>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</si>
  <si>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</si>
  <si>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</si>
  <si>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</si>
  <si>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</si>
  <si>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</si>
  <si>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</si>
  <si>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</si>
  <si>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</si>
  <si>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</si>
  <si>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</si>
  <si>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</si>
  <si>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</si>
  <si>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</si>
  <si>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</si>
  <si>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</si>
  <si>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</si>
  <si>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</si>
  <si>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</si>
  <si>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</si>
  <si>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</si>
  <si>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</si>
  <si>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</si>
  <si>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</si>
  <si>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</si>
  <si>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</si>
  <si>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</si>
  <si>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</si>
  <si>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</si>
  <si>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</si>
  <si>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</si>
  <si>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</si>
  <si>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</si>
  <si>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</si>
  <si>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</si>
  <si>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</si>
  <si>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</si>
  <si>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</si>
  <si>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</si>
  <si>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</si>
  <si>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</si>
  <si>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</si>
  <si>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</si>
  <si>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</si>
  <si>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</si>
  <si>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</si>
  <si>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</si>
  <si>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</si>
  <si>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</si>
  <si>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</si>
  <si>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</si>
  <si>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</si>
  <si>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</si>
  <si>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</si>
  <si>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</si>
  <si>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</si>
  <si>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</si>
  <si>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</si>
  <si>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</si>
  <si>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</si>
  <si>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</si>
  <si>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</si>
  <si>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</si>
  <si>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</si>
  <si>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</si>
  <si>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</si>
  <si>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</si>
  <si>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</si>
  <si>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</si>
  <si>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</si>
  <si>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</si>
  <si>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</si>
  <si>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</si>
  <si>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</si>
  <si>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</si>
  <si>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</si>
  <si>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</si>
  <si>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</si>
  <si>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</si>
  <si>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</si>
  <si>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</si>
  <si>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</si>
  <si>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</si>
  <si>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</si>
  <si>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</si>
  <si>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</si>
  <si>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</si>
  <si>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</si>
  <si>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</si>
  <si>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</si>
  <si>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</si>
  <si>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</si>
  <si>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</si>
  <si>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</si>
  <si>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</si>
  <si>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</si>
  <si>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</si>
  <si>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</si>
  <si>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</si>
  <si>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</si>
  <si>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</si>
  <si>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</si>
  <si>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</si>
  <si>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</si>
  <si>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</si>
  <si>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</si>
  <si>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</si>
  <si>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</si>
  <si>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</si>
  <si>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</si>
  <si>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</si>
  <si>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</si>
  <si>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</si>
  <si>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</si>
  <si>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</si>
  <si>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</si>
  <si>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</si>
  <si>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</si>
  <si>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</si>
  <si>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</si>
  <si>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</si>
  <si>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</si>
  <si>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</si>
  <si>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</si>
  <si>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</si>
  <si>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</si>
  <si>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</si>
  <si>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</si>
  <si>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</si>
  <si>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</si>
  <si>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</si>
  <si>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</si>
  <si>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</si>
  <si>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</si>
  <si>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</si>
  <si>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</si>
  <si>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</si>
  <si>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</si>
  <si>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</si>
  <si>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</si>
  <si>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</si>
  <si>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</si>
  <si>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</si>
  <si>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</si>
  <si>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</si>
  <si>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</si>
  <si>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</si>
  <si>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</si>
  <si>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</si>
  <si>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</si>
  <si>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</si>
  <si>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</si>
  <si>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</si>
  <si>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</si>
  <si>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</si>
  <si>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</si>
  <si>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</si>
  <si>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</si>
  <si>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</si>
  <si>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</si>
  <si>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</si>
  <si>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</si>
  <si>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</si>
  <si>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</si>
  <si>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</si>
  <si>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</si>
  <si>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</si>
  <si>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</si>
  <si>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</si>
  <si>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</si>
  <si>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</si>
  <si>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</si>
  <si>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</si>
  <si>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</si>
  <si>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</si>
  <si>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</si>
  <si>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</si>
  <si>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</si>
  <si>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</si>
  <si>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</si>
  <si>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</si>
  <si>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</si>
  <si>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</si>
  <si>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</si>
  <si>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</si>
  <si>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</si>
  <si>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</si>
  <si>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</si>
  <si>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</si>
  <si>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</si>
  <si>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</si>
  <si>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</si>
  <si>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</si>
  <si>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</si>
  <si>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</si>
  <si>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</si>
  <si>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</si>
  <si>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</si>
  <si>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</si>
  <si>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</si>
  <si>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</si>
  <si>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</si>
  <si>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</si>
  <si>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</si>
  <si>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</si>
  <si>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</si>
  <si>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</si>
  <si>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</si>
  <si>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</si>
  <si>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</si>
  <si>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</si>
  <si>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</si>
  <si>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</si>
  <si>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</si>
  <si>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</si>
  <si>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</si>
  <si>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</si>
  <si>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</si>
  <si>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</si>
  <si>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</si>
  <si>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</si>
  <si>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</si>
  <si>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</si>
  <si>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</si>
  <si>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</si>
  <si>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</si>
  <si>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</si>
  <si>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</si>
  <si>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</si>
  <si>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</si>
  <si>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</si>
  <si>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</si>
  <si>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</si>
  <si>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</si>
  <si>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</si>
  <si>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</si>
  <si>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</si>
  <si>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</si>
  <si>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</si>
  <si>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</si>
  <si>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</si>
  <si>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</si>
  <si>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</si>
  <si>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</si>
  <si>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</si>
  <si>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</si>
  <si>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</si>
  <si>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</si>
  <si>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</si>
  <si>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</si>
  <si>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</si>
  <si>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</si>
  <si>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</si>
  <si>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</si>
  <si>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</si>
  <si>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</si>
  <si>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</si>
  <si>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</si>
  <si>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</si>
  <si>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</si>
  <si>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</si>
  <si>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</si>
  <si>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</si>
  <si>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</si>
  <si>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</si>
  <si>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</si>
  <si>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</si>
  <si>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</si>
  <si>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</si>
  <si>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</si>
  <si>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</si>
  <si>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</si>
  <si>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</si>
  <si>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</si>
  <si>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</si>
  <si>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</si>
  <si>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</si>
  <si>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</si>
  <si>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</si>
  <si>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</si>
  <si>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</si>
  <si>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</si>
  <si>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</si>
  <si>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</si>
  <si>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</si>
  <si>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</si>
  <si>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</si>
  <si>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</si>
  <si>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</si>
  <si>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</si>
  <si>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</si>
  <si>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</si>
  <si>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</si>
  <si>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</si>
  <si>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</si>
  <si>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</si>
  <si>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</si>
  <si>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</si>
  <si>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</si>
  <si>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</si>
  <si>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</si>
  <si>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</si>
  <si>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</si>
  <si>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</si>
  <si>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</si>
  <si>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</si>
  <si>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</si>
  <si>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</si>
  <si>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</si>
  <si>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</si>
  <si>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</si>
  <si>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</si>
  <si>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</si>
  <si>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</si>
  <si>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</si>
  <si>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</si>
  <si>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</si>
  <si>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</si>
  <si>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</si>
  <si>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</si>
  <si>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</si>
  <si>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</si>
  <si>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</si>
  <si>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</si>
  <si>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</si>
  <si>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</si>
  <si>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</si>
  <si>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</si>
  <si>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</si>
  <si>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</si>
  <si>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</si>
  <si>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</si>
  <si>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</si>
  <si>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</si>
  <si>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</si>
  <si>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</si>
  <si>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</si>
  <si>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</si>
  <si>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</si>
  <si>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</si>
  <si>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</si>
  <si>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</si>
  <si>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</si>
  <si>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</si>
  <si>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</si>
  <si>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</si>
  <si>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</si>
  <si>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</si>
  <si>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</si>
  <si>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</si>
  <si>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</si>
  <si>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</si>
  <si>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</si>
  <si>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</si>
  <si>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</si>
  <si>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</si>
  <si>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</si>
  <si>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</si>
  <si>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</si>
  <si>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</si>
  <si>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</si>
  <si>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</si>
  <si>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</si>
  <si>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</si>
  <si>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</si>
  <si>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</si>
  <si>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</si>
  <si>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</si>
  <si>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</si>
  <si>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</si>
  <si>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</si>
  <si>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</si>
  <si>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</si>
  <si>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</si>
  <si>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</si>
  <si>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</si>
  <si>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</si>
  <si>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</si>
  <si>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</si>
  <si>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</si>
  <si>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</si>
  <si>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</si>
  <si>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</si>
  <si>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</si>
  <si>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</si>
  <si>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</si>
  <si>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</si>
  <si>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</si>
  <si>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</si>
  <si>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</si>
  <si>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</si>
  <si>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</si>
  <si>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</si>
  <si>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</si>
  <si>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</si>
  <si>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</si>
  <si>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</si>
  <si>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</si>
  <si>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</si>
  <si>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</si>
  <si>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</si>
  <si>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</si>
  <si>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</si>
  <si>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</si>
  <si>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</si>
  <si>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</si>
  <si>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</si>
  <si>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</si>
  <si>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</si>
  <si>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</si>
  <si>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</si>
  <si>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</si>
  <si>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</si>
  <si>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</si>
  <si>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</si>
  <si>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</si>
  <si>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</si>
  <si>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</si>
  <si>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</si>
  <si>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</si>
  <si>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</si>
  <si>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</si>
  <si>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</si>
  <si>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</si>
  <si>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</si>
  <si>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</si>
  <si>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</si>
  <si>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</si>
  <si>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</si>
  <si>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</si>
  <si>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</si>
  <si>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</si>
  <si>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</si>
  <si>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</si>
  <si>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</si>
  <si>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</si>
  <si>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</si>
  <si>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</si>
  <si>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</si>
  <si>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</si>
  <si>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</si>
  <si>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</si>
  <si>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</si>
  <si>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</si>
  <si>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</si>
  <si>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</si>
  <si>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</si>
  <si>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</si>
  <si>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</si>
  <si>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</si>
  <si>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</si>
  <si>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</si>
  <si>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</si>
  <si>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</si>
  <si>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</si>
  <si>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</si>
  <si>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</si>
  <si>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</si>
  <si>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</si>
  <si>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</si>
  <si>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</si>
  <si>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</si>
  <si>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</si>
  <si>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</si>
  <si>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</si>
  <si>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</si>
  <si>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</si>
  <si>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</si>
  <si>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</si>
  <si>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</si>
  <si>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</si>
  <si>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</si>
  <si>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</si>
  <si>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</si>
  <si>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</si>
  <si>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</si>
  <si>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</si>
  <si>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</si>
  <si>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</si>
  <si>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</si>
  <si>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</si>
  <si>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</si>
  <si>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</si>
  <si>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</si>
  <si>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</si>
  <si>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</si>
  <si>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</si>
  <si>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</si>
  <si>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</si>
  <si>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</si>
  <si>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</si>
  <si>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</si>
  <si>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</si>
  <si>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</si>
  <si>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</si>
  <si>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</si>
  <si>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</si>
  <si>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</si>
  <si>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</si>
  <si>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</si>
  <si>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</si>
  <si>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</si>
  <si>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</si>
  <si>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</si>
  <si>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</si>
  <si>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</si>
  <si>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</si>
  <si>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</si>
  <si>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</si>
  <si>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</si>
  <si>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</si>
  <si>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</si>
  <si>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</si>
  <si>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</si>
  <si>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</si>
  <si>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</si>
  <si>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</si>
  <si>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</si>
  <si>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</si>
  <si>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</si>
  <si>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</si>
  <si>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</si>
  <si>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</si>
  <si>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</si>
  <si>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</si>
  <si>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</si>
  <si>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</si>
  <si>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</si>
  <si>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</si>
  <si>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</si>
  <si>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</si>
  <si>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</si>
  <si>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</si>
  <si>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</si>
  <si>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</si>
  <si>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</si>
  <si>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</si>
  <si>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</si>
  <si>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</si>
  <si>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</si>
  <si>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</si>
  <si>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</si>
  <si>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</si>
  <si>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</si>
  <si>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</si>
  <si>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</si>
  <si>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</si>
  <si>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</si>
  <si>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</si>
  <si>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</si>
  <si>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</si>
  <si>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</si>
  <si>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</si>
  <si>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</si>
  <si>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</si>
  <si>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</si>
  <si>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</si>
  <si>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</si>
  <si>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</si>
  <si>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</si>
  <si>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</si>
  <si>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</si>
  <si>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</si>
  <si>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</si>
  <si>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</si>
  <si>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</si>
  <si>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</si>
  <si>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</si>
  <si>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</si>
  <si>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</si>
  <si>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</si>
  <si>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</si>
  <si>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</si>
  <si>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</si>
  <si>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</si>
  <si>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</si>
  <si>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</si>
  <si>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</si>
  <si>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</si>
  <si>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</si>
  <si>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</si>
  <si>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</si>
  <si>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</si>
  <si>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</si>
  <si>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</si>
  <si>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</si>
  <si>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</si>
  <si>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</si>
  <si>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</si>
  <si>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</si>
  <si>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</si>
  <si>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</si>
  <si>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</si>
  <si>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</si>
  <si>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</si>
  <si>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</si>
  <si>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</si>
  <si>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</si>
  <si>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</si>
  <si>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</si>
  <si>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</si>
  <si>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</si>
  <si>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</si>
  <si>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</si>
  <si>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</si>
  <si>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</si>
  <si>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</si>
  <si>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</si>
  <si>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</si>
  <si>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</si>
  <si>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</si>
  <si>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</si>
  <si>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</si>
  <si>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</si>
  <si>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</si>
  <si>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</si>
  <si>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</si>
  <si>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</si>
  <si>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</si>
  <si>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</si>
  <si>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</si>
  <si>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</si>
  <si>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</si>
  <si>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</si>
  <si>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</si>
  <si>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</si>
  <si>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</si>
  <si>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</si>
  <si>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</si>
  <si>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</si>
  <si>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</si>
  <si>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</si>
  <si>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</si>
  <si>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</si>
  <si>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</si>
  <si>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</si>
  <si>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</si>
  <si>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</si>
  <si>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</si>
  <si>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</si>
  <si>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</si>
  <si>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</si>
  <si>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</si>
  <si>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</si>
  <si>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</si>
  <si>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</si>
  <si>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</si>
  <si>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</si>
  <si>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</si>
  <si>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</si>
  <si>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</si>
  <si>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</si>
  <si>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</si>
  <si>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</si>
  <si>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</si>
  <si>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</si>
  <si>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</si>
  <si>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</si>
  <si>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</si>
  <si>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</si>
  <si>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</si>
  <si>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</si>
  <si>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</si>
  <si>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</si>
  <si>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</si>
  <si>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</si>
  <si>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</si>
  <si>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</si>
  <si>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</si>
  <si>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</si>
  <si>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</si>
  <si>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</si>
  <si>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</si>
  <si>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</si>
  <si>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</si>
  <si>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</si>
  <si>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</si>
  <si>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</si>
  <si>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</si>
  <si>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</si>
  <si>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</si>
  <si>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</si>
  <si>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</si>
  <si>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</si>
  <si>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</si>
  <si>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</si>
  <si>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</si>
  <si>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</si>
  <si>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</si>
  <si>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</si>
  <si>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</si>
  <si>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</si>
  <si>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</si>
  <si>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</si>
  <si>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</si>
  <si>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</si>
  <si>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</si>
  <si>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</si>
  <si>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</si>
  <si>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</si>
  <si>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</si>
  <si>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</si>
  <si>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</si>
  <si>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</si>
  <si>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</si>
  <si>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</si>
  <si>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</si>
  <si>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</si>
  <si>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</si>
  <si>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</si>
  <si>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</si>
  <si>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</si>
  <si>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</si>
  <si>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</si>
  <si>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</si>
  <si>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</si>
  <si>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</si>
  <si>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</si>
  <si>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</si>
  <si>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</si>
  <si>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</si>
  <si>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</si>
  <si>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</si>
  <si>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</si>
  <si>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</si>
  <si>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</si>
  <si>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</si>
  <si>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</si>
  <si>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</si>
  <si>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</si>
  <si>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</si>
  <si>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</si>
  <si>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</si>
  <si>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</si>
  <si>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</si>
  <si>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</si>
  <si>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</si>
  <si>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</si>
  <si>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</si>
  <si>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</si>
  <si>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</si>
  <si>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</si>
  <si>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</si>
  <si>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</si>
  <si>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</si>
  <si>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</si>
  <si>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</si>
  <si>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</si>
  <si>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</si>
  <si>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</si>
  <si>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</si>
  <si>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</si>
  <si>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</si>
  <si>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</si>
  <si>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</si>
  <si>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</si>
  <si>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</si>
  <si>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</si>
  <si>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</si>
  <si>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</si>
  <si>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</si>
  <si>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</si>
  <si>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</si>
  <si>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</si>
  <si>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</si>
  <si>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</si>
  <si>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</si>
  <si>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</si>
  <si>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</si>
  <si>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</si>
  <si>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</si>
  <si>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</si>
  <si>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</si>
  <si>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</si>
  <si>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</si>
  <si>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</si>
  <si>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</si>
  <si>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</si>
  <si>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</si>
  <si>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</si>
  <si>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</si>
  <si>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</si>
  <si>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</si>
  <si>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</si>
  <si>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</si>
  <si>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</si>
  <si>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</si>
  <si>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</si>
  <si>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</si>
  <si>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</si>
  <si>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</si>
  <si>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</si>
  <si>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</si>
  <si>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</si>
  <si>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</si>
  <si>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</si>
  <si>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</si>
  <si>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</si>
  <si>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</si>
  <si>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</si>
  <si>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</si>
  <si>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</si>
  <si>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</si>
  <si>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</si>
  <si>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</si>
  <si>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</si>
  <si>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</si>
  <si>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</si>
  <si>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</si>
  <si>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</si>
  <si>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</si>
  <si>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</si>
  <si>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</si>
  <si>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</si>
  <si>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</si>
  <si>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</si>
  <si>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</si>
  <si>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</si>
  <si>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</si>
  <si>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</si>
  <si>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</si>
  <si>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</si>
  <si>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</si>
  <si>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</si>
  <si>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</si>
  <si>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</si>
  <si>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</si>
  <si>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</si>
  <si>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</si>
  <si>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</si>
  <si>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</si>
  <si>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</si>
  <si>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</si>
  <si>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</si>
  <si>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</si>
  <si>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</si>
  <si>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</si>
  <si>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</si>
  <si>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</si>
  <si>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</si>
  <si>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</si>
  <si>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</si>
  <si>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</si>
  <si>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</si>
  <si>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</si>
  <si>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</si>
  <si>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</si>
  <si>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</si>
  <si>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</si>
  <si>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</si>
  <si>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</si>
  <si>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</si>
  <si>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</si>
  <si>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</si>
  <si>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</si>
  <si>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</si>
  <si>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</si>
  <si>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</si>
  <si>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</si>
  <si>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</si>
  <si>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</si>
  <si>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</si>
  <si>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</si>
  <si>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</si>
  <si>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</si>
  <si>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</si>
  <si>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</si>
  <si>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</si>
  <si>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</si>
  <si>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</si>
  <si>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</si>
  <si>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</si>
  <si>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</si>
  <si>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</si>
  <si>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</si>
  <si>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</si>
  <si>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</si>
  <si>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</si>
  <si>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</si>
  <si>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</si>
  <si>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</si>
  <si>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</si>
  <si>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</si>
  <si>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</si>
  <si>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</si>
  <si>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</si>
  <si>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</si>
  <si>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</si>
  <si>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</si>
  <si>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</si>
  <si>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</si>
  <si>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</si>
  <si>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</si>
  <si>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</si>
  <si>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</si>
  <si>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</si>
  <si>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</si>
  <si>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</si>
  <si>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</si>
  <si>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</si>
  <si>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</si>
  <si>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</si>
  <si>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</si>
  <si>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</si>
  <si>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</si>
  <si>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</si>
  <si>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</si>
  <si>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</si>
  <si>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</si>
  <si>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</si>
  <si>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</si>
  <si>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</si>
  <si>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</si>
  <si>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</si>
  <si>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</si>
  <si>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</si>
  <si>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</si>
  <si>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</si>
  <si>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</si>
  <si>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</si>
  <si>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</si>
  <si>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</si>
  <si>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</si>
  <si>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</si>
  <si>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</si>
  <si>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</si>
  <si>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</si>
  <si>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</si>
  <si>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</si>
  <si>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</si>
  <si>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</si>
  <si>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</si>
  <si>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</si>
  <si>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</si>
  <si>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</si>
  <si>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</si>
  <si>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</si>
  <si>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</si>
  <si>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</si>
  <si>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</si>
  <si>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</si>
  <si>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</si>
  <si>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</si>
  <si>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</si>
  <si>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</si>
  <si>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</si>
  <si>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</si>
  <si>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</si>
  <si>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</si>
  <si>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</si>
  <si>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</si>
  <si>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</si>
  <si>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</si>
  <si>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</si>
  <si>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</si>
  <si>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</si>
  <si>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</si>
  <si>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</si>
  <si>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</si>
  <si>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</si>
  <si>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</si>
  <si>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</si>
  <si>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</si>
  <si>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</si>
  <si>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</si>
  <si>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</si>
  <si>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</si>
  <si>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</si>
  <si>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</si>
  <si>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</si>
  <si>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</si>
  <si>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</si>
  <si>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</si>
  <si>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</si>
  <si>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</si>
  <si>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</si>
  <si>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</si>
  <si>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</si>
  <si>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</si>
  <si>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</si>
  <si>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</si>
  <si>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</si>
  <si>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</si>
  <si>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</si>
  <si>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</si>
  <si>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</si>
  <si>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</si>
  <si>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</si>
  <si>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</si>
  <si>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</si>
  <si>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</si>
  <si>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</si>
  <si>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</si>
  <si>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</si>
  <si>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</si>
  <si>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</si>
  <si>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</si>
  <si>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</si>
  <si>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</si>
  <si>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</si>
  <si>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</si>
  <si>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</si>
  <si>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</si>
  <si>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</si>
  <si>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</si>
  <si>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</si>
  <si>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</si>
  <si>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</si>
  <si>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</si>
  <si>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</si>
  <si>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</si>
  <si>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</si>
  <si>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</si>
  <si>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</si>
  <si>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</si>
  <si>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</si>
  <si>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</si>
  <si>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</si>
  <si>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</si>
  <si>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</si>
  <si>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</si>
  <si>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</si>
  <si>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</si>
  <si>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</si>
  <si>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</si>
  <si>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</si>
  <si>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</si>
  <si>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</si>
  <si>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</si>
  <si>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</si>
  <si>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</si>
  <si>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</si>
  <si>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</si>
  <si>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</si>
  <si>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</si>
  <si>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</si>
  <si>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</si>
  <si>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</si>
  <si>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</si>
  <si>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</si>
  <si>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</si>
  <si>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</si>
  <si>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</si>
  <si>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</si>
  <si>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</si>
  <si>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</si>
  <si>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</si>
  <si>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</si>
  <si>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</si>
  <si>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</si>
  <si>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</si>
  <si>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</si>
  <si>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</si>
  <si>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</si>
  <si>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</si>
  <si>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</si>
  <si>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</si>
  <si>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</si>
  <si>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</si>
  <si>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</si>
  <si>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</si>
  <si>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</si>
  <si>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</si>
  <si>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</si>
  <si>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</si>
  <si>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</si>
  <si>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</si>
  <si>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</si>
  <si>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</si>
  <si>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</si>
  <si>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</si>
  <si>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</si>
  <si>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</si>
  <si>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</si>
  <si>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</si>
  <si>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</si>
  <si>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</si>
  <si>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</si>
  <si>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</si>
  <si>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</si>
  <si>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</si>
  <si>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</si>
  <si>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</si>
  <si>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</si>
  <si>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</si>
  <si>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</si>
  <si>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</si>
  <si>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</si>
  <si>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</si>
  <si>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</si>
  <si>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</si>
  <si>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</si>
  <si>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</si>
  <si>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</si>
  <si>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</si>
  <si>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</si>
  <si>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</si>
  <si>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</si>
  <si>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</si>
  <si>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</si>
  <si>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</si>
  <si>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</si>
  <si>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</si>
  <si>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</si>
  <si>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</si>
  <si>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</si>
  <si>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</si>
  <si>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</si>
  <si>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</si>
  <si>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</si>
  <si>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</si>
  <si>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</si>
  <si>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</si>
  <si>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</si>
  <si>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</si>
  <si>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</si>
  <si>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</si>
  <si>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</si>
  <si>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</si>
  <si>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</si>
  <si>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</si>
  <si>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</si>
  <si>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</si>
  <si>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</si>
  <si>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</si>
  <si>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</si>
  <si>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</si>
  <si>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</si>
  <si>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</si>
  <si>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</si>
  <si>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</si>
  <si>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</si>
  <si>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</si>
  <si>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</si>
  <si>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</si>
  <si>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</si>
  <si>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</si>
  <si>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</si>
  <si>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</si>
  <si>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</si>
  <si>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</si>
  <si>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</si>
  <si>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</si>
  <si>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</si>
  <si>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</si>
  <si>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</si>
  <si>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</si>
  <si>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</si>
  <si>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</si>
  <si>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</si>
  <si>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</si>
  <si>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</si>
  <si>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</si>
  <si>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</si>
  <si>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</si>
  <si>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</si>
  <si>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</si>
  <si>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</si>
  <si>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</si>
  <si>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</si>
  <si>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</si>
  <si>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</si>
  <si>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</si>
  <si>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</si>
  <si>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</si>
  <si>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</si>
  <si>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</si>
  <si>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</si>
  <si>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</si>
  <si>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</si>
  <si>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</si>
  <si>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</si>
  <si>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</si>
  <si>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</si>
  <si>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</si>
  <si>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</si>
  <si>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</si>
  <si>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</si>
  <si>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</si>
  <si>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</si>
  <si>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</si>
  <si>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</si>
  <si>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</si>
  <si>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</si>
  <si>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</si>
  <si>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</si>
  <si>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</si>
  <si>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</si>
  <si>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</si>
  <si>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</si>
  <si>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</si>
  <si>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</si>
  <si>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</si>
  <si>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</si>
  <si>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</si>
  <si>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</si>
  <si>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</si>
  <si>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</si>
  <si>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</si>
  <si>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</si>
  <si>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</si>
  <si>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</si>
  <si>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</si>
  <si>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</si>
  <si>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</si>
  <si>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</si>
  <si>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</si>
  <si>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</si>
  <si>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</si>
  <si>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</si>
  <si>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</si>
  <si>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</si>
  <si>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</si>
  <si>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</si>
  <si>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</si>
  <si>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</si>
  <si>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</si>
  <si>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</si>
  <si>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</si>
  <si>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</si>
  <si>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</si>
  <si>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</si>
  <si>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</si>
  <si>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</si>
  <si>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</si>
  <si>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</si>
  <si>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</si>
  <si>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</si>
  <si>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</si>
  <si>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</si>
  <si>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</si>
  <si>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</si>
  <si>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</si>
  <si>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</si>
  <si>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</si>
  <si>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</si>
  <si>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</si>
  <si>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</si>
  <si>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</si>
  <si>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</si>
  <si>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</si>
  <si>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</si>
  <si>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</si>
  <si>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</si>
  <si>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</si>
  <si>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</si>
  <si>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</si>
  <si>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</si>
  <si>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</si>
  <si>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</si>
  <si>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</si>
  <si>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</si>
  <si>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</si>
  <si>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</si>
  <si>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</si>
  <si>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</si>
  <si>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</si>
  <si>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</si>
  <si>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</si>
  <si>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</si>
  <si>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</si>
  <si>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</si>
  <si>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</si>
  <si>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</si>
  <si>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</si>
  <si>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</si>
  <si>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</si>
  <si>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</si>
  <si>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</si>
  <si>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</si>
  <si>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</si>
  <si>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</si>
  <si>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</si>
  <si>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</si>
  <si>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</si>
  <si>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</si>
  <si>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</si>
  <si>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</si>
  <si>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</si>
  <si>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</si>
  <si>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</si>
  <si>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</si>
  <si>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</si>
  <si>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</si>
  <si>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</si>
  <si>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</si>
  <si>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</si>
  <si>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</si>
  <si>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</si>
  <si>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</si>
  <si>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</si>
  <si>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</si>
  <si>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</si>
  <si>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</si>
  <si>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</si>
  <si>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</si>
  <si>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</si>
  <si>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</si>
  <si>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</si>
  <si>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</si>
  <si>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</si>
  <si>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</si>
  <si>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</si>
  <si>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</si>
  <si>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</si>
  <si>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</si>
  <si>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</si>
  <si>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</si>
  <si>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</si>
  <si>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</si>
  <si>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</si>
  <si>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</si>
  <si>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</si>
  <si>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</si>
  <si>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</si>
  <si>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</si>
  <si>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</si>
  <si>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</si>
  <si>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</si>
  <si>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</si>
  <si>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</si>
  <si>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</si>
  <si>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</si>
  <si>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</si>
  <si>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</si>
  <si>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</si>
  <si>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</si>
  <si>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</si>
  <si>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</si>
  <si>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</si>
  <si>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</si>
  <si>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</si>
  <si>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</si>
  <si>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</si>
  <si>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</si>
  <si>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</si>
  <si>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</si>
  <si>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</si>
  <si>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</si>
  <si>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</si>
  <si>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</si>
  <si>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</si>
  <si>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</si>
  <si>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</si>
  <si>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</si>
  <si>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</si>
  <si>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</si>
  <si>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</si>
  <si>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</si>
  <si>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</si>
  <si>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</si>
  <si>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</si>
  <si>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</si>
  <si>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</si>
  <si>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</si>
  <si>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</si>
  <si>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</si>
  <si>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</si>
  <si>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</si>
  <si>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</si>
  <si>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</si>
  <si>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</si>
  <si>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</si>
  <si>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</si>
  <si>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</si>
  <si>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</si>
  <si>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</si>
  <si>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</si>
  <si>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</si>
  <si>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</si>
  <si>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</si>
  <si>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</si>
  <si>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</si>
  <si>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</si>
  <si>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</si>
  <si>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</si>
  <si>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</si>
  <si>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</si>
  <si>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</si>
  <si>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</si>
  <si>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</si>
  <si>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</si>
  <si>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</si>
  <si>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</si>
  <si>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</si>
  <si>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</si>
  <si>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</si>
  <si>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</si>
  <si>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</si>
  <si>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</si>
  <si>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</si>
  <si>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</si>
  <si>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</si>
  <si>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</si>
  <si>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</si>
  <si>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</si>
  <si>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</si>
  <si>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</si>
  <si>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</si>
  <si>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</si>
  <si>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</si>
  <si>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</si>
  <si>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</si>
  <si>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</si>
  <si>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</si>
  <si>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</si>
  <si>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</si>
  <si>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</si>
  <si>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</si>
  <si>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</si>
  <si>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</si>
  <si>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</si>
  <si>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</si>
  <si>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</si>
  <si>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</si>
  <si>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</si>
  <si>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</si>
  <si>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</si>
  <si>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</si>
  <si>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</si>
  <si>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</si>
  <si>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</si>
  <si>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</si>
  <si>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</si>
  <si>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</si>
  <si>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</si>
  <si>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</si>
  <si>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</si>
  <si>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</si>
  <si>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</si>
  <si>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</si>
  <si>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</si>
  <si>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</si>
  <si>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</si>
  <si>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</si>
  <si>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</si>
  <si>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</si>
  <si>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</si>
  <si>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</si>
  <si>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</si>
  <si>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</si>
  <si>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</si>
  <si>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</si>
  <si>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</si>
  <si>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</si>
  <si>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</si>
  <si>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</si>
  <si>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</si>
  <si>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</si>
  <si>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</si>
  <si>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</si>
  <si>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</si>
  <si>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</si>
  <si>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</si>
  <si>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</si>
  <si>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</si>
  <si>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</si>
  <si>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</si>
  <si>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</si>
  <si>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</si>
  <si>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</si>
  <si>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</si>
  <si>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</si>
  <si>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</si>
  <si>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</si>
  <si>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</si>
  <si>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</si>
  <si>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</si>
  <si>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</si>
  <si>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</si>
  <si>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</si>
  <si>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</si>
  <si>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</si>
  <si>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</si>
  <si>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</si>
  <si>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</si>
  <si>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</si>
  <si>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</si>
  <si>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</si>
  <si>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</si>
  <si>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</si>
  <si>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</si>
  <si>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</si>
  <si>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</si>
  <si>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</si>
  <si>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</si>
  <si>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</si>
  <si>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</si>
  <si>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</si>
  <si>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</si>
  <si>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</si>
  <si>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</si>
  <si>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</si>
  <si>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</si>
  <si>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</si>
  <si>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</si>
  <si>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</si>
  <si>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</si>
  <si>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</si>
  <si>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</si>
  <si>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</si>
  <si>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</si>
  <si>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</si>
  <si>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</si>
  <si>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</si>
  <si>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</si>
  <si>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</si>
  <si>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</si>
  <si>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</si>
  <si>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</si>
  <si>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</si>
  <si>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</si>
  <si>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</si>
  <si>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</si>
  <si>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</si>
  <si>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</si>
  <si>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</si>
  <si>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</si>
  <si>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</si>
  <si>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</si>
  <si>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</si>
  <si>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</si>
  <si>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</si>
  <si>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</si>
  <si>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</si>
  <si>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</si>
  <si>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</si>
  <si>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</si>
  <si>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</si>
  <si>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</si>
  <si>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</si>
  <si>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</si>
  <si>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</si>
  <si>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</si>
  <si>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</si>
  <si>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</si>
  <si>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</si>
  <si>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</si>
  <si>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</si>
  <si>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</si>
  <si>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</si>
  <si>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</si>
  <si>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</si>
  <si>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</si>
  <si>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</si>
  <si>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</si>
  <si>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</si>
  <si>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</si>
  <si>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</si>
  <si>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</si>
  <si>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</si>
  <si>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</si>
  <si>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</si>
  <si>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</si>
  <si>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</si>
  <si>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</si>
  <si>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</si>
  <si>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</si>
  <si>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</si>
  <si>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</si>
  <si>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</si>
  <si>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</si>
  <si>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</si>
  <si>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</si>
  <si>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</si>
  <si>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</si>
  <si>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</si>
  <si>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</si>
  <si>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</si>
  <si>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</si>
  <si>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</si>
  <si>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</si>
  <si>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</si>
  <si>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</si>
  <si>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</si>
  <si>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</si>
  <si>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</si>
  <si>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</si>
  <si>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</si>
  <si>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</si>
  <si>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</si>
  <si>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</si>
  <si>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</si>
  <si>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</si>
  <si>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</si>
  <si>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</si>
  <si>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</si>
  <si>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</si>
  <si>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</si>
  <si>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</si>
  <si>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</si>
  <si>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</si>
  <si>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</si>
  <si>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</si>
  <si>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</si>
  <si>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</si>
  <si>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</si>
  <si>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</si>
  <si>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</si>
  <si>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</si>
  <si>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</si>
  <si>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</si>
  <si>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</si>
  <si>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</si>
  <si>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</si>
  <si>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</si>
  <si>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</si>
  <si>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</si>
  <si>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</si>
  <si>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</si>
  <si>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</si>
  <si>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</si>
  <si>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</si>
  <si>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</si>
  <si>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</si>
  <si>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</si>
  <si>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</si>
  <si>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</si>
  <si>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</si>
  <si>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</si>
  <si>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</si>
  <si>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</si>
  <si>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</si>
  <si>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</si>
  <si>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</si>
  <si>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</si>
  <si>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</si>
  <si>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</si>
  <si>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</si>
  <si>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</si>
  <si>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</si>
  <si>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</si>
  <si>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</si>
  <si>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</si>
  <si>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</si>
  <si>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</si>
  <si>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</si>
  <si>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</si>
  <si>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</si>
  <si>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</si>
  <si>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</si>
  <si>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</si>
  <si>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</si>
  <si>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</si>
  <si>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</si>
  <si>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</si>
  <si>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</si>
  <si>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</si>
  <si>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</si>
  <si>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</si>
  <si>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</si>
  <si>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</si>
  <si>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</si>
  <si>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</si>
  <si>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</si>
  <si>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</si>
  <si>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</si>
  <si>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</si>
  <si>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</si>
  <si>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</si>
  <si>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</si>
  <si>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</si>
  <si>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</si>
  <si>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</si>
  <si>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</si>
  <si>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</si>
  <si>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</si>
  <si>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</si>
  <si>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</si>
  <si>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</si>
  <si>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</si>
  <si>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</si>
  <si>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</si>
  <si>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</si>
  <si>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</si>
  <si>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</si>
  <si>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</si>
  <si>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</si>
  <si>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</si>
  <si>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</si>
  <si>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</si>
  <si>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</si>
  <si>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</si>
  <si>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</si>
  <si>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</si>
  <si>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</si>
  <si>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</si>
  <si>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</si>
  <si>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</si>
  <si>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</si>
  <si>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</si>
  <si>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</si>
  <si>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</si>
  <si>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</si>
  <si>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</si>
  <si>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</si>
  <si>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</si>
  <si>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</si>
  <si>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</si>
  <si>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</si>
  <si>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</si>
  <si>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</si>
  <si>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</si>
  <si>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</si>
  <si>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</si>
  <si>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</si>
  <si>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</si>
  <si>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</si>
  <si>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</si>
  <si>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</si>
  <si>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</si>
  <si>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</si>
  <si>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</si>
  <si>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</si>
  <si>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</si>
  <si>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</si>
  <si>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</si>
  <si>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</si>
  <si>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</si>
  <si>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</si>
  <si>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</si>
  <si>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</si>
  <si>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</si>
  <si>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</si>
  <si>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</si>
  <si>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</si>
  <si>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</si>
  <si>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</si>
  <si>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</si>
  <si>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</si>
  <si>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</si>
  <si>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</si>
  <si>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</si>
  <si>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</si>
  <si>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</si>
  <si>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</si>
  <si>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</si>
  <si>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</si>
  <si>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</si>
  <si>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</si>
  <si>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</si>
  <si>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</si>
  <si>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</si>
  <si>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</si>
  <si>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</si>
  <si>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</si>
  <si>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</si>
  <si>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</si>
  <si>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</si>
  <si>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</si>
  <si>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</si>
  <si>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</si>
  <si>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</si>
  <si>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</si>
  <si>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</si>
  <si>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</si>
  <si>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</si>
  <si>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</si>
  <si>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</si>
  <si>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</si>
  <si>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</si>
  <si>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</si>
  <si>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</si>
  <si>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</si>
  <si>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</si>
  <si>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</si>
  <si>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</si>
  <si>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</si>
  <si>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</si>
  <si>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</si>
  <si>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</si>
  <si>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</si>
  <si>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</si>
  <si>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</si>
  <si>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</si>
  <si>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</si>
  <si>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</si>
  <si>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</si>
  <si>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</si>
  <si>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</si>
  <si>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</si>
  <si>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</si>
  <si>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</si>
  <si>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</si>
  <si>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</si>
  <si>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</si>
  <si>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</si>
  <si>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</si>
  <si>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</si>
  <si>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</si>
  <si>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</si>
  <si>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</si>
  <si>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</si>
  <si>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</si>
  <si>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</si>
  <si>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</si>
  <si>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</si>
  <si>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</si>
  <si>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</si>
  <si>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</si>
  <si>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</si>
  <si>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</si>
  <si>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</si>
  <si>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</si>
  <si>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</si>
  <si>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</si>
  <si>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</si>
  <si>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</si>
  <si>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</si>
  <si>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</si>
  <si>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</si>
  <si>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</si>
  <si>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</si>
  <si>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</si>
  <si>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</si>
  <si>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</si>
  <si>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</si>
  <si>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</si>
  <si>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</si>
  <si>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</si>
  <si>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</si>
  <si>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</si>
  <si>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</si>
  <si>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</si>
  <si>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</si>
  <si>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</si>
  <si>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</si>
  <si>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</si>
  <si>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</si>
  <si>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</si>
  <si>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</si>
  <si>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</si>
  <si>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</si>
  <si>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</si>
  <si>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</si>
  <si>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</si>
  <si>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</si>
  <si>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</si>
  <si>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</si>
  <si>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</si>
  <si>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</si>
  <si>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</si>
  <si>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</si>
  <si>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</si>
  <si>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</si>
  <si>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</si>
  <si>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</si>
  <si>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</si>
  <si>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</si>
  <si>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</si>
  <si>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</si>
  <si>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</si>
  <si>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</si>
  <si>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</si>
  <si>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</si>
  <si>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</si>
  <si>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</si>
  <si>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</si>
  <si>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</si>
  <si>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</si>
  <si>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</si>
  <si>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</si>
  <si>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</si>
  <si>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</si>
  <si>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</si>
  <si>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</si>
  <si>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</si>
  <si>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</si>
  <si>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</si>
  <si>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</si>
  <si>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</si>
  <si>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</si>
  <si>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</si>
  <si>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</si>
  <si>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</si>
  <si>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</si>
  <si>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</si>
  <si>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</si>
  <si>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</si>
  <si>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</si>
  <si>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</si>
  <si>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</si>
  <si>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</si>
  <si>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</si>
  <si>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</si>
  <si>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</si>
  <si>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</si>
  <si>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</si>
  <si>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</si>
  <si>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</si>
  <si>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</si>
  <si>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</si>
  <si>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</si>
  <si>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</si>
  <si>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</si>
  <si>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</si>
  <si>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</si>
  <si>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</si>
  <si>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</si>
  <si>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</si>
  <si>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</si>
  <si>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</si>
  <si>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</si>
  <si>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</si>
  <si>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</si>
  <si>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</si>
  <si>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</si>
  <si>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</si>
  <si>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</si>
  <si>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</si>
  <si>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</si>
  <si>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</si>
  <si>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</si>
  <si>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</si>
  <si>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</si>
  <si>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</si>
  <si>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</si>
  <si>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</si>
  <si>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</si>
  <si>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</si>
  <si>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</si>
  <si>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</si>
  <si>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</si>
  <si>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</si>
  <si>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</si>
  <si>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</si>
  <si>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</si>
  <si>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</si>
  <si>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</si>
  <si>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</si>
  <si>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</si>
  <si>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</si>
  <si>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</si>
  <si>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</si>
  <si>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</si>
  <si>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</si>
  <si>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</si>
  <si>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</si>
  <si>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</si>
  <si>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</si>
  <si>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</si>
  <si>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</si>
  <si>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</si>
  <si>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</si>
  <si>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</si>
  <si>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</si>
  <si>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</si>
  <si>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</si>
  <si>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</si>
  <si>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</si>
  <si>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</si>
  <si>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</si>
  <si>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</si>
  <si>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</si>
  <si>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</si>
  <si>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</si>
  <si>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</si>
  <si>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</si>
  <si>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</si>
  <si>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</si>
  <si>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</si>
  <si>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</si>
  <si>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</si>
  <si>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</si>
  <si>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</si>
  <si>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</si>
  <si>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</si>
  <si>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</si>
  <si>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</si>
  <si>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</si>
  <si>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</si>
  <si>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</si>
  <si>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</si>
  <si>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</si>
  <si>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</si>
  <si>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</si>
  <si>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</si>
  <si>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</si>
  <si>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</si>
  <si>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</si>
  <si>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</si>
  <si>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</si>
  <si>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</si>
  <si>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</si>
  <si>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</si>
  <si>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</si>
  <si>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</si>
  <si>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</si>
  <si>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</si>
  <si>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</si>
  <si>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</si>
  <si>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</si>
  <si>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</si>
  <si>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</si>
  <si>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</si>
  <si>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</si>
  <si>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</si>
  <si>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</si>
  <si>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</si>
  <si>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</si>
  <si>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</si>
  <si>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</si>
  <si>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</si>
  <si>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</si>
  <si>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</si>
  <si>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</si>
  <si>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</si>
  <si>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</si>
  <si>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</si>
  <si>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</si>
  <si>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</si>
  <si>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</si>
  <si>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</si>
  <si>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</si>
  <si>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</si>
  <si>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</si>
  <si>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</si>
  <si>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</si>
  <si>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</si>
  <si>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</si>
  <si>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</si>
  <si>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</si>
  <si>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</si>
  <si>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</si>
  <si>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</si>
  <si>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</si>
  <si>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</si>
  <si>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</si>
  <si>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</si>
  <si>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</si>
  <si>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</si>
  <si>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</si>
  <si>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</si>
  <si>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</si>
  <si>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</si>
  <si>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</si>
  <si>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</si>
  <si>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</si>
  <si>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</si>
  <si>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</si>
  <si>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</si>
  <si>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</si>
  <si>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</si>
  <si>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</si>
  <si>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</si>
  <si>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</si>
  <si>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</si>
  <si>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</si>
  <si>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</si>
  <si>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</si>
  <si>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</si>
  <si>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</si>
  <si>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</si>
  <si>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</si>
  <si>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</si>
  <si>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</si>
  <si>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</si>
  <si>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</si>
  <si>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</si>
  <si>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</si>
  <si>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</si>
  <si>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</si>
  <si>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</si>
  <si>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</si>
  <si>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</si>
  <si>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</si>
  <si>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</si>
  <si>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</si>
  <si>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</si>
  <si>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</si>
  <si>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</si>
  <si>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</si>
  <si>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</si>
  <si>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</si>
  <si>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</si>
  <si>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</si>
  <si>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</si>
  <si>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</si>
  <si>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</si>
  <si>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</si>
  <si>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</si>
  <si>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</si>
  <si>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</si>
  <si>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</si>
  <si>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</si>
  <si>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</si>
  <si>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</si>
  <si>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</si>
  <si>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</si>
  <si>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</si>
  <si>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</si>
  <si>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</si>
  <si>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</si>
  <si>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</si>
  <si>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</si>
  <si>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</si>
  <si>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</si>
  <si>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</si>
  <si>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</si>
  <si>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</si>
  <si>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</si>
  <si>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</si>
  <si>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</si>
  <si>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</si>
  <si>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</si>
  <si>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</si>
  <si>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</si>
  <si>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</si>
  <si>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</si>
  <si>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</si>
  <si>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</si>
  <si>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</si>
  <si>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</si>
  <si>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</si>
  <si>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</si>
  <si>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</si>
  <si>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</si>
  <si>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</si>
  <si>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</si>
  <si>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</si>
  <si>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</si>
  <si>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</si>
  <si>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</si>
  <si>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</si>
  <si>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</si>
  <si>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</si>
  <si>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</si>
  <si>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</si>
  <si>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</si>
  <si>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</si>
  <si>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</si>
  <si>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</si>
  <si>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</si>
  <si>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</si>
  <si>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</si>
  <si>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</si>
  <si>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</si>
  <si>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</si>
  <si>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</si>
  <si>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</si>
  <si>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</si>
  <si>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</si>
  <si>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</si>
  <si>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</si>
  <si>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</si>
  <si>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</si>
  <si>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</si>
  <si>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</si>
  <si>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</si>
  <si>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</si>
  <si>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</si>
  <si>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</si>
  <si>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</si>
  <si>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</si>
  <si>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</si>
  <si>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</si>
  <si>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</si>
  <si>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</si>
  <si>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</si>
  <si>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</si>
  <si>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</si>
  <si>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</si>
  <si>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</si>
  <si>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</si>
  <si>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</si>
  <si>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</si>
  <si>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</si>
  <si>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</si>
  <si>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</si>
  <si>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</si>
  <si>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</si>
  <si>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</si>
  <si>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</si>
  <si>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</si>
  <si>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</si>
  <si>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</si>
  <si>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</si>
  <si>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</si>
  <si>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</si>
  <si>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</si>
  <si>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</si>
  <si>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</si>
  <si>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</si>
  <si>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</si>
  <si>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</si>
  <si>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</si>
  <si>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</si>
  <si>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</si>
  <si>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</si>
  <si>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</si>
  <si>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</si>
  <si>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</si>
  <si>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</si>
  <si>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</si>
  <si>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</si>
  <si>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</si>
  <si>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</si>
  <si>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</si>
  <si>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</si>
  <si>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</si>
  <si>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</si>
  <si>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</si>
  <si>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</si>
  <si>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</si>
  <si>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</si>
  <si>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</si>
  <si>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</si>
  <si>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</si>
  <si>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</si>
  <si>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</si>
  <si>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</si>
  <si>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</si>
  <si>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</si>
  <si>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</si>
  <si>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</si>
  <si>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</si>
  <si>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</si>
  <si>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</si>
  <si>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</si>
  <si>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</si>
  <si>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</si>
  <si>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</si>
  <si>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</si>
  <si>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</si>
  <si>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</si>
  <si>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</si>
  <si>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</si>
  <si>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</si>
  <si>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</si>
  <si>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</si>
  <si>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</si>
  <si>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</si>
  <si>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</si>
  <si>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</si>
  <si>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</si>
  <si>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</si>
  <si>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</si>
  <si>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</si>
  <si>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</si>
  <si>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</si>
  <si>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</si>
  <si>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</si>
  <si>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</si>
  <si>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</si>
  <si>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</si>
  <si>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</si>
  <si>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</si>
  <si>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</si>
  <si>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</si>
  <si>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</si>
  <si>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</si>
  <si>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</si>
  <si>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</si>
  <si>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</si>
  <si>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</si>
  <si>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</si>
  <si>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</si>
  <si>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</si>
  <si>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</si>
  <si>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</si>
  <si>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</si>
  <si>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</si>
  <si>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</si>
  <si>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</si>
  <si>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</si>
  <si>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</si>
  <si>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</si>
  <si>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</si>
  <si>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</si>
  <si>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</si>
  <si>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</si>
  <si>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</si>
  <si>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</si>
  <si>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</si>
  <si>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</si>
  <si>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</si>
  <si>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</si>
  <si>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</si>
  <si>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</si>
  <si>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</si>
  <si>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</si>
  <si>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</si>
  <si>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</si>
  <si>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</si>
  <si>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</si>
  <si>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</si>
  <si>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</si>
  <si>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</si>
  <si>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</si>
  <si>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</si>
  <si>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</si>
  <si>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</si>
  <si>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</si>
  <si>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</si>
  <si>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</si>
  <si>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</si>
  <si>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</si>
  <si>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</si>
  <si>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</si>
  <si>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</si>
  <si>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</si>
  <si>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</si>
  <si>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</si>
  <si>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</si>
  <si>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</si>
  <si>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</si>
  <si>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</si>
  <si>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</si>
  <si>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</si>
  <si>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</si>
  <si>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</si>
  <si>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</si>
  <si>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</si>
  <si>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</si>
  <si>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</si>
  <si>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</si>
  <si>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</si>
  <si>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</si>
  <si>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</si>
  <si>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</si>
  <si>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</si>
  <si>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</si>
  <si>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</si>
  <si>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</si>
  <si>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</si>
  <si>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</si>
  <si>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</si>
  <si>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</si>
  <si>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</si>
  <si>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</si>
  <si>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</si>
  <si>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</si>
  <si>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</si>
  <si>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</si>
  <si>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</si>
  <si>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</si>
  <si>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</si>
  <si>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</si>
  <si>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</si>
  <si>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</si>
  <si>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</si>
  <si>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</si>
  <si>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</si>
  <si>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</si>
  <si>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</si>
  <si>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</si>
  <si>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</si>
  <si>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</si>
  <si>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</si>
  <si>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</si>
  <si>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</si>
  <si>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</si>
  <si>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</si>
  <si>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</si>
  <si>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</si>
  <si>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</si>
  <si>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</si>
  <si>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</si>
  <si>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</si>
  <si>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</si>
  <si>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</si>
  <si>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</si>
  <si>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</si>
  <si>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</si>
  <si>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</si>
  <si>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</si>
  <si>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</si>
  <si>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</si>
  <si>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</si>
  <si>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</si>
  <si>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</si>
  <si>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</si>
  <si>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</si>
  <si>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</si>
  <si>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</si>
  <si>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</si>
  <si>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</si>
  <si>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</si>
  <si>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</si>
  <si>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</si>
  <si>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</si>
  <si>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</si>
  <si>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</si>
  <si>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</si>
  <si>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</si>
  <si>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</si>
  <si>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</si>
  <si>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</si>
  <si>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</si>
  <si>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</si>
  <si>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</si>
  <si>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</si>
  <si>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</si>
  <si>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</si>
  <si>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</si>
  <si>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</si>
  <si>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</si>
  <si>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</si>
  <si>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</si>
  <si>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</si>
  <si>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</si>
  <si>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</si>
  <si>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</si>
  <si>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</si>
  <si>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</si>
  <si>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</si>
  <si>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</si>
  <si>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</si>
  <si>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</si>
  <si>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</si>
  <si>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</si>
  <si>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</si>
  <si>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</si>
  <si>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</si>
  <si>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</si>
  <si>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</si>
  <si>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</si>
  <si>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</si>
  <si>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</si>
  <si>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</si>
  <si>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</si>
  <si>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</si>
  <si>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</si>
  <si>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</si>
  <si>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</si>
  <si>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</si>
  <si>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</si>
  <si>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</si>
  <si>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</si>
  <si>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</si>
  <si>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</si>
  <si>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</si>
  <si>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</si>
  <si>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</si>
  <si>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</si>
  <si>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</si>
  <si>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</si>
  <si>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</si>
  <si>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</si>
  <si>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</si>
  <si>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</si>
  <si>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</si>
  <si>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</si>
  <si>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</si>
  <si>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</si>
  <si>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</si>
  <si>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</si>
  <si>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</si>
  <si>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</si>
  <si>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</si>
  <si>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</si>
  <si>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</si>
  <si>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</si>
  <si>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</si>
  <si>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</si>
  <si>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</si>
  <si>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</si>
  <si>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</si>
  <si>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</si>
  <si>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</si>
  <si>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</si>
  <si>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</si>
  <si>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</si>
  <si>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</si>
  <si>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</si>
  <si>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</si>
  <si>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</si>
  <si>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</si>
  <si>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</si>
  <si>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</si>
  <si>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</si>
  <si>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</si>
  <si>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</si>
  <si>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</si>
  <si>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</si>
  <si>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</si>
  <si>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</si>
  <si>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</si>
  <si>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</si>
  <si>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</si>
  <si>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</si>
  <si>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</si>
  <si>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</si>
  <si>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</si>
  <si>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</si>
  <si>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</si>
  <si>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</si>
  <si>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</si>
  <si>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</si>
  <si>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</si>
  <si>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</si>
  <si>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</si>
  <si>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</si>
  <si>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</si>
  <si>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</si>
  <si>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</si>
  <si>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</si>
  <si>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</si>
  <si>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</si>
  <si>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</si>
  <si>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</si>
  <si>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</si>
  <si>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</si>
  <si>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</si>
  <si>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</si>
  <si>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</si>
  <si>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</si>
  <si>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</si>
  <si>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</si>
  <si>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</si>
  <si>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</si>
  <si>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</si>
  <si>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</si>
  <si>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</si>
  <si>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</si>
  <si>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</si>
  <si>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</si>
  <si>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</si>
  <si>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</si>
  <si>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</si>
  <si>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</si>
  <si>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</si>
  <si>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</si>
  <si>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</si>
  <si>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</si>
  <si>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</si>
  <si>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</si>
  <si>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</si>
  <si>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</si>
  <si>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</si>
  <si>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</si>
  <si>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</si>
  <si>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</si>
  <si>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</si>
  <si>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</si>
  <si>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</si>
  <si>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</si>
  <si>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</si>
  <si>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</si>
  <si>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</si>
  <si>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</si>
  <si>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</si>
  <si>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</si>
  <si>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</si>
  <si>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</si>
  <si>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</si>
  <si>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</si>
  <si>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</si>
  <si>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</si>
  <si>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</si>
  <si>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</si>
  <si>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</si>
  <si>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</si>
  <si>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</si>
  <si>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</si>
  <si>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</si>
  <si>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</si>
  <si>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</si>
  <si>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</si>
  <si>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</si>
  <si>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</si>
  <si>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</si>
  <si>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</si>
  <si>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</si>
  <si>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</si>
  <si>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</si>
  <si>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</si>
  <si>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</si>
  <si>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</si>
  <si>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</si>
  <si>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</si>
  <si>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</si>
  <si>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</si>
  <si>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</si>
  <si>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</si>
  <si>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</si>
  <si>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</si>
  <si>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</si>
  <si>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</si>
  <si>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</si>
  <si>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</si>
  <si>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</si>
  <si>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</si>
  <si>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</si>
  <si>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</si>
  <si>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</si>
  <si>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</si>
  <si>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</si>
  <si>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</si>
  <si>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</si>
  <si>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</si>
  <si>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</si>
  <si>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</si>
  <si>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</si>
  <si>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</si>
  <si>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</si>
  <si>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</si>
  <si>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</si>
  <si>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</si>
  <si>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</si>
  <si>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</si>
  <si>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</si>
  <si>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</si>
  <si>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</si>
  <si>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</si>
  <si>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</si>
  <si>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</si>
  <si>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</si>
  <si>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</si>
  <si>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</si>
  <si>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</si>
  <si>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</si>
  <si>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</si>
  <si>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</si>
  <si>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</si>
  <si>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</si>
  <si>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</si>
  <si>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</si>
  <si>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</si>
  <si>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</si>
  <si>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</si>
  <si>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</si>
  <si>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</si>
  <si>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</si>
  <si>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</si>
  <si>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</si>
  <si>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</si>
  <si>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</si>
  <si>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</si>
  <si>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</si>
  <si>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</si>
  <si>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</si>
  <si>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</si>
  <si>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</si>
  <si>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</si>
  <si>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</si>
  <si>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</si>
  <si>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</si>
  <si>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</si>
  <si>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</si>
  <si>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</si>
  <si>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</si>
  <si>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</si>
  <si>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</si>
  <si>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</si>
  <si>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</si>
  <si>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</si>
  <si>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</si>
  <si>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</si>
  <si>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</si>
  <si>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</si>
  <si>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</si>
  <si>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</si>
  <si>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</si>
  <si>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</si>
  <si>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</si>
  <si>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</si>
  <si>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</si>
  <si>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</si>
  <si>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</si>
  <si>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</si>
  <si>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</si>
  <si>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</si>
  <si>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</si>
  <si>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</si>
  <si>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</si>
  <si>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</si>
  <si>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</si>
  <si>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</si>
  <si>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</si>
  <si>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</si>
  <si>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</si>
  <si>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</si>
  <si>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</si>
  <si>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</si>
  <si>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</si>
  <si>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</si>
  <si>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</si>
  <si>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</si>
  <si>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</si>
  <si>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</si>
  <si>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</si>
  <si>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</si>
  <si>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</si>
  <si>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</si>
  <si>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</si>
  <si>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</si>
  <si>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</si>
  <si>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</si>
  <si>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</si>
  <si>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</si>
  <si>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</si>
  <si>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</si>
  <si>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</si>
  <si>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</si>
  <si>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</si>
  <si>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</si>
  <si>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</si>
  <si>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</si>
  <si>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</si>
  <si>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</si>
  <si>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</si>
  <si>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</si>
  <si>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</si>
  <si>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</si>
  <si>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</si>
  <si>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</si>
  <si>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</si>
  <si>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</si>
  <si>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</si>
  <si>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</si>
  <si>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</si>
  <si>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</si>
  <si>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</si>
  <si>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</si>
  <si>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</si>
  <si>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</si>
  <si>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</si>
  <si>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</si>
  <si>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</si>
  <si>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</si>
  <si>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</si>
  <si>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</si>
  <si>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</si>
  <si>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</si>
  <si>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</si>
  <si>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</si>
  <si>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</si>
  <si>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</si>
  <si>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</si>
  <si>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</si>
  <si>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</si>
  <si>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</si>
  <si>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</si>
  <si>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</si>
  <si>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</si>
  <si>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</si>
  <si>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</si>
  <si>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</si>
  <si>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</si>
  <si>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</si>
  <si>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</si>
  <si>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</si>
  <si>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</si>
  <si>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</si>
  <si>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</si>
  <si>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</si>
  <si>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</si>
  <si>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</si>
  <si>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</si>
  <si>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</si>
  <si>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</si>
  <si>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</si>
  <si>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</si>
  <si>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</si>
  <si>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</si>
  <si>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</si>
  <si>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</si>
  <si>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</si>
  <si>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</si>
  <si>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</si>
  <si>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</si>
  <si>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</si>
  <si>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</si>
  <si>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</si>
  <si>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</si>
  <si>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</si>
  <si>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</si>
  <si>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</si>
  <si>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</si>
  <si>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</si>
  <si>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</si>
  <si>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</si>
  <si>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</si>
  <si>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</si>
  <si>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</si>
  <si>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</si>
  <si>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</si>
  <si>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</si>
  <si>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</si>
  <si>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</si>
  <si>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</si>
  <si>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</si>
  <si>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</si>
  <si>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</si>
  <si>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</si>
  <si>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</si>
  <si>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</si>
  <si>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</si>
  <si>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</si>
  <si>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</si>
  <si>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</si>
  <si>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</si>
  <si>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</si>
  <si>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</si>
  <si>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</si>
  <si>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</si>
  <si>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</si>
  <si>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</si>
  <si>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</si>
  <si>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</si>
  <si>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</si>
  <si>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</si>
  <si>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</si>
  <si>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</si>
  <si>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</si>
  <si>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</si>
  <si>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</si>
  <si>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</si>
  <si>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</si>
  <si>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</si>
  <si>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</si>
  <si>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</si>
  <si>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</si>
  <si>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</si>
  <si>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</si>
  <si>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</si>
  <si>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</si>
  <si>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</si>
  <si>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</si>
  <si>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</si>
  <si>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</si>
  <si>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</si>
  <si>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</si>
  <si>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</si>
  <si>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</si>
  <si>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</si>
  <si>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</si>
  <si>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</si>
  <si>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</si>
  <si>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</si>
  <si>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</si>
  <si>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</si>
  <si>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</si>
  <si>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</si>
  <si>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</si>
  <si>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</si>
  <si>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</si>
  <si>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</si>
  <si>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</si>
  <si>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</si>
  <si>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</si>
  <si>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</si>
  <si>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</si>
  <si>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</si>
  <si>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</si>
  <si>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</si>
  <si>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</si>
  <si>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</si>
  <si>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</si>
  <si>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</si>
  <si>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</si>
  <si>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</si>
  <si>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</si>
  <si>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</si>
  <si>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</si>
  <si>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</si>
  <si>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</si>
  <si>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</si>
  <si>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</si>
  <si>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</si>
  <si>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</si>
  <si>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</si>
  <si>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</si>
  <si>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</si>
  <si>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</si>
  <si>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</si>
  <si>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</si>
  <si>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</si>
  <si>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</si>
  <si>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</si>
  <si>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</si>
  <si>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</si>
  <si>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</si>
  <si>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</si>
  <si>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</si>
  <si>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</si>
  <si>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</si>
  <si>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</si>
  <si>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</si>
  <si>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</si>
  <si>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</si>
  <si>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</si>
  <si>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</si>
  <si>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</si>
  <si>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</si>
  <si>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</si>
  <si>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</si>
  <si>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</si>
  <si>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</si>
  <si>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</si>
  <si>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</si>
  <si>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</si>
  <si>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</si>
  <si>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</si>
  <si>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</si>
  <si>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</si>
  <si>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</si>
  <si>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</si>
  <si>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</si>
  <si>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</si>
  <si>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</si>
  <si>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</si>
  <si>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</si>
  <si>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</si>
  <si>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</si>
  <si>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</si>
  <si>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</si>
  <si>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</si>
  <si>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</si>
  <si>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</si>
  <si>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</si>
  <si>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</si>
  <si>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</si>
  <si>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</si>
  <si>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</si>
  <si>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</si>
  <si>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</si>
  <si>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</si>
  <si>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</si>
  <si>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</si>
  <si>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</si>
  <si>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</si>
  <si>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</si>
  <si>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</si>
  <si>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</si>
  <si>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</si>
  <si>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</si>
  <si>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</si>
  <si>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</si>
  <si>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</si>
  <si>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</si>
  <si>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</si>
  <si>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</si>
  <si>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</si>
  <si>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</si>
  <si>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</si>
  <si>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</si>
  <si>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</si>
  <si>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</si>
  <si>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</si>
  <si>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</si>
  <si>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</si>
  <si>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</si>
  <si>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</si>
  <si>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</si>
  <si>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</si>
  <si>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</si>
  <si>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</si>
  <si>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</si>
  <si>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</si>
  <si>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</si>
  <si>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</si>
  <si>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</si>
  <si>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</si>
  <si>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</si>
  <si>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</si>
  <si>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</si>
  <si>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</si>
  <si>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</si>
  <si>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</si>
  <si>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</si>
  <si>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</si>
  <si>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</si>
  <si>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</si>
  <si>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</si>
  <si>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</si>
  <si>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</si>
  <si>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</si>
  <si>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</si>
  <si>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</si>
  <si>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</si>
  <si>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</si>
  <si>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</si>
  <si>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</si>
  <si>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</si>
  <si>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</si>
  <si>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</si>
  <si>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</si>
  <si>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</si>
  <si>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</si>
  <si>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</si>
  <si>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</si>
  <si>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</si>
  <si>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</si>
  <si>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</si>
  <si>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</si>
  <si>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</si>
  <si>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</si>
  <si>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</si>
  <si>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</si>
  <si>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</si>
  <si>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</si>
  <si>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</si>
  <si>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</si>
  <si>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</si>
  <si>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</si>
  <si>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</si>
  <si>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</si>
  <si>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</si>
  <si>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</si>
  <si>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</si>
  <si>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</si>
  <si>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</si>
  <si>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</si>
  <si>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</si>
  <si>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</si>
  <si>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</si>
  <si>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</si>
  <si>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</si>
  <si>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</si>
  <si>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</si>
  <si>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</si>
  <si>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</si>
  <si>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</si>
  <si>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</si>
  <si>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</si>
  <si>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</si>
  <si>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</si>
  <si>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</si>
  <si>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</si>
  <si>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</si>
  <si>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</si>
  <si>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</si>
  <si>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</si>
  <si>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</si>
  <si>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</si>
  <si>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</si>
  <si>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</si>
  <si>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</si>
  <si>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</si>
  <si>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</si>
  <si>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</si>
  <si>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</si>
  <si>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</si>
  <si>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</si>
  <si>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</si>
  <si>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</si>
  <si>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</si>
  <si>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</si>
  <si>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</si>
  <si>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</si>
  <si>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</si>
  <si>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</si>
  <si>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</si>
  <si>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</si>
  <si>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</si>
  <si>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</si>
  <si>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</si>
  <si>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</si>
  <si>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</si>
  <si>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</si>
  <si>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</si>
  <si>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</si>
  <si>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</si>
  <si>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</si>
  <si>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</si>
  <si>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</si>
  <si>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</si>
  <si>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</si>
  <si>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</si>
  <si>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</si>
  <si>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</si>
  <si>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</si>
  <si>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</si>
  <si>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</si>
  <si>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</si>
  <si>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</si>
  <si>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</si>
  <si>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</si>
  <si>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</si>
  <si>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</si>
  <si>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</si>
  <si>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</si>
  <si>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</si>
  <si>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</si>
  <si>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</si>
  <si>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</si>
  <si>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</si>
  <si>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</si>
  <si>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</si>
  <si>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</si>
  <si>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</si>
  <si>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</si>
  <si>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</si>
  <si>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</si>
  <si>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</si>
  <si>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</si>
  <si>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</si>
  <si>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</si>
  <si>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</si>
  <si>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</si>
  <si>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</si>
  <si>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</si>
  <si>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</si>
  <si>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</si>
  <si>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</si>
  <si>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</si>
  <si>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</si>
  <si>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</si>
  <si>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</si>
  <si>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</si>
  <si>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</si>
  <si>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</si>
  <si>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</si>
  <si>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</si>
  <si>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</si>
  <si>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</si>
  <si>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</si>
  <si>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</si>
  <si>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</si>
  <si>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</si>
  <si>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</si>
  <si>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</si>
  <si>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</si>
  <si>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</si>
  <si>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</si>
  <si>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</si>
  <si>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</si>
  <si>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</si>
  <si>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</si>
  <si>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</si>
  <si>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</si>
  <si>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</si>
  <si>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</si>
  <si>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</si>
  <si>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</si>
  <si>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</si>
  <si>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</si>
  <si>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</si>
  <si>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</si>
  <si>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</si>
  <si>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</si>
  <si>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</si>
  <si>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</si>
  <si>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</si>
  <si>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</si>
  <si>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</si>
  <si>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</si>
  <si>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</si>
  <si>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</si>
  <si>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</si>
  <si>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</si>
  <si>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</si>
  <si>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</si>
  <si>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</si>
  <si>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</si>
  <si>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</si>
  <si>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</si>
  <si>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</si>
  <si>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</si>
  <si>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</si>
  <si>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</si>
  <si>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</si>
  <si>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</si>
  <si>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</si>
  <si>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</si>
  <si>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</si>
  <si>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</si>
  <si>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</si>
  <si>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</si>
  <si>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</si>
  <si>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</si>
  <si>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</si>
  <si>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</si>
  <si>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</si>
  <si>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</si>
  <si>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</si>
  <si>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</si>
  <si>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</si>
  <si>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</si>
  <si>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</si>
  <si>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</si>
  <si>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</si>
  <si>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</si>
  <si>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</si>
  <si>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</si>
  <si>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</si>
  <si>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</si>
  <si>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</si>
  <si>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</si>
  <si>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</si>
  <si>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</si>
  <si>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</si>
  <si>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</si>
  <si>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</si>
  <si>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</si>
  <si>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</si>
  <si>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</si>
  <si>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</si>
  <si>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</si>
  <si>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</si>
  <si>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</si>
  <si>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</si>
  <si>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</si>
  <si>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</si>
  <si>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</si>
  <si>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</si>
  <si>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</si>
  <si>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</si>
  <si>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</si>
  <si>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</si>
  <si>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</si>
  <si>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</si>
  <si>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</si>
  <si>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</si>
  <si>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</si>
  <si>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</si>
  <si>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</si>
  <si>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</si>
  <si>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</si>
  <si>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</si>
  <si>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</si>
  <si>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</si>
  <si>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</si>
  <si>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</si>
  <si>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</si>
  <si>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</si>
  <si>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</si>
  <si>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</si>
  <si>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</si>
  <si>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</si>
  <si>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</si>
  <si>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</si>
  <si>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</si>
  <si>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</si>
  <si>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</si>
  <si>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</si>
  <si>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</si>
  <si>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</si>
  <si>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</si>
  <si>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</si>
  <si>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</si>
  <si>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</si>
  <si>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</si>
  <si>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</si>
  <si>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</si>
  <si>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</si>
  <si>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</si>
  <si>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</si>
  <si>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</si>
  <si>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</si>
  <si>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</si>
  <si>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</si>
  <si>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</si>
  <si>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</si>
  <si>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</si>
  <si>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</si>
  <si>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</si>
  <si>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</si>
  <si>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</si>
  <si>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</si>
  <si>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</si>
  <si>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</si>
  <si>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</si>
  <si>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</si>
  <si>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</si>
  <si>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</si>
  <si>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</si>
  <si>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</si>
  <si>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</si>
  <si>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</si>
  <si>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</si>
  <si>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</si>
  <si>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</si>
  <si>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</si>
  <si>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</si>
  <si>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</si>
  <si>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</si>
  <si>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</si>
  <si>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</si>
  <si>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</si>
  <si>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</si>
  <si>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</si>
  <si>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</si>
  <si>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</si>
  <si>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</si>
  <si>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</si>
  <si>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</si>
  <si>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</si>
  <si>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</si>
  <si>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</si>
  <si>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</si>
  <si>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</si>
  <si>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</si>
  <si>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</si>
  <si>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</si>
  <si>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</si>
  <si>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</si>
  <si>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</si>
  <si>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</si>
  <si>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</si>
  <si>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</si>
  <si>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</si>
  <si>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</si>
  <si>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</si>
  <si>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</si>
  <si>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</si>
  <si>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</si>
  <si>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</si>
  <si>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</si>
  <si>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</si>
  <si>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</si>
  <si>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</si>
  <si>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</si>
  <si>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</si>
  <si>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</si>
  <si>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</si>
  <si>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</si>
  <si>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</si>
  <si>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</si>
  <si>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</si>
  <si>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</si>
  <si>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</si>
  <si>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</si>
  <si>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</si>
  <si>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</si>
  <si>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</si>
  <si>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</si>
  <si>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</si>
  <si>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</si>
  <si>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</si>
  <si>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</si>
  <si>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</si>
  <si>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</si>
  <si>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</si>
  <si>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</si>
  <si>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</si>
  <si>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</si>
  <si>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</si>
  <si>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</si>
  <si>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</si>
  <si>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</si>
  <si>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</si>
  <si>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</si>
  <si>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</si>
  <si>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</si>
  <si>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</si>
  <si>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</si>
  <si>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</si>
  <si>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</si>
  <si>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</si>
  <si>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</si>
  <si>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</si>
  <si>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</si>
  <si>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</si>
  <si>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</si>
  <si>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</si>
  <si>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</si>
  <si>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</si>
  <si>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</si>
  <si>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</si>
  <si>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</si>
  <si>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</si>
  <si>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</si>
  <si>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</si>
  <si>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</si>
  <si>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</si>
  <si>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</si>
  <si>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</si>
  <si>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</si>
  <si>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</si>
  <si>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</si>
  <si>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</si>
  <si>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</si>
  <si>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</si>
  <si>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</si>
  <si>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</si>
  <si>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</si>
  <si>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</si>
  <si>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</si>
  <si>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</si>
  <si>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</si>
  <si>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</si>
  <si>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</si>
  <si>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</si>
  <si>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</si>
  <si>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</si>
  <si>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</si>
  <si>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</si>
  <si>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</si>
  <si>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</si>
  <si>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</si>
  <si>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</si>
  <si>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</si>
  <si>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</si>
  <si>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</si>
  <si>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</si>
  <si>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</si>
  <si>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</si>
  <si>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</si>
  <si>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</si>
  <si>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</si>
  <si>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</si>
  <si>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</si>
  <si>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</si>
  <si>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</si>
  <si>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</si>
  <si>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</si>
  <si>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</si>
  <si>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</si>
  <si>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</si>
  <si>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</si>
  <si>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</si>
  <si>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</si>
  <si>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</si>
  <si>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</si>
  <si>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</si>
  <si>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</si>
  <si>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</si>
  <si>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</si>
  <si>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</si>
  <si>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</si>
  <si>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</si>
  <si>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</si>
  <si>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</si>
  <si>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</si>
  <si>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</si>
  <si>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</si>
  <si>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</si>
  <si>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</si>
  <si>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</si>
  <si>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</si>
  <si>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</si>
  <si>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</si>
  <si>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</si>
  <si>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</si>
  <si>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</si>
  <si>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</si>
  <si>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</si>
  <si>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</si>
  <si>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</si>
  <si>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</si>
  <si>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</si>
  <si>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</si>
  <si>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</si>
  <si>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</si>
  <si>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</si>
  <si>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</si>
  <si>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</si>
  <si>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</si>
  <si>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</si>
  <si>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</si>
  <si>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</si>
  <si>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</si>
  <si>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</si>
  <si>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</si>
  <si>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</si>
  <si>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</si>
  <si>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</si>
  <si>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</si>
  <si>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</si>
  <si>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</si>
  <si>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</si>
  <si>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</si>
  <si>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</si>
  <si>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</si>
  <si>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</si>
  <si>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</si>
  <si>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</si>
  <si>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</si>
  <si>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</si>
  <si>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</si>
  <si>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</si>
  <si>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</si>
  <si>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</si>
  <si>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</si>
  <si>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</si>
  <si>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</si>
  <si>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</si>
  <si>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</si>
  <si>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</si>
  <si>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</si>
  <si>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</si>
  <si>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</si>
  <si>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</si>
  <si>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</si>
  <si>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</si>
  <si>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</si>
  <si>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</si>
  <si>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</si>
  <si>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</si>
  <si>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</si>
  <si>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</si>
  <si>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</si>
  <si>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</si>
  <si>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</si>
  <si>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</si>
  <si>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</si>
  <si>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</si>
  <si>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</si>
  <si>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</si>
  <si>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</si>
  <si>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</si>
  <si>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</si>
  <si>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</si>
  <si>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</si>
  <si>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</si>
  <si>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</si>
  <si>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</si>
  <si>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</si>
  <si>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</si>
  <si>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</si>
  <si>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</si>
  <si>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</si>
  <si>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</si>
  <si>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</si>
  <si>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</si>
  <si>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</si>
  <si>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</si>
  <si>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</si>
  <si>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</si>
  <si>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</si>
  <si>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</si>
  <si>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</si>
  <si>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</si>
  <si>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</si>
  <si>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</si>
  <si>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</si>
  <si>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</si>
  <si>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</si>
  <si>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</si>
  <si>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</si>
  <si>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</si>
  <si>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</si>
  <si>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</si>
  <si>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</si>
  <si>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</si>
  <si>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</si>
  <si>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</si>
  <si>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</si>
  <si>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</si>
  <si>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</si>
  <si>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</si>
  <si>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</si>
  <si>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</si>
  <si>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</si>
  <si>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</si>
  <si>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</si>
  <si>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</si>
  <si>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</si>
  <si>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</si>
  <si>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</si>
  <si>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</si>
  <si>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</si>
  <si>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</si>
  <si>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</si>
  <si>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</si>
  <si>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</si>
  <si>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</si>
  <si>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</si>
  <si>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</si>
  <si>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</si>
  <si>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</si>
  <si>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</si>
  <si>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</si>
  <si>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</si>
  <si>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</si>
  <si>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</si>
  <si>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</si>
  <si>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</si>
  <si>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</si>
  <si>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</si>
  <si>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</si>
  <si>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</si>
  <si>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</si>
  <si>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</si>
  <si>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</si>
  <si>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</si>
  <si>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</si>
  <si>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</si>
  <si>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</si>
  <si>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</si>
  <si>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</si>
  <si>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</si>
  <si>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</si>
  <si>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</si>
  <si>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</si>
  <si>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</si>
  <si>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</si>
  <si>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</si>
  <si>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</si>
  <si>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</si>
  <si>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</si>
  <si>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</si>
  <si>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</si>
  <si>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</si>
  <si>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</si>
  <si>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</si>
  <si>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</si>
  <si>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</si>
  <si>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</si>
  <si>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</si>
  <si>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</si>
  <si>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</si>
  <si>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</si>
  <si>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</si>
  <si>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</si>
  <si>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</si>
  <si>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</si>
  <si>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</si>
  <si>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</si>
  <si>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</si>
  <si>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</si>
  <si>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</si>
  <si>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</si>
  <si>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</si>
  <si>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</si>
  <si>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</si>
  <si>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</si>
  <si>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</si>
  <si>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</si>
  <si>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</si>
  <si>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</si>
  <si>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</si>
  <si>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</si>
  <si>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</si>
  <si>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</si>
  <si>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</si>
  <si>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</si>
  <si>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</si>
  <si>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</si>
  <si>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</si>
  <si>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</si>
  <si>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</si>
  <si>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</si>
  <si>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</si>
  <si>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</si>
  <si>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</si>
  <si>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</si>
  <si>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</si>
  <si>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</si>
  <si>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</si>
  <si>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</si>
  <si>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</si>
  <si>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</si>
  <si>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</si>
  <si>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</si>
  <si>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</si>
  <si>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</si>
  <si>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</si>
  <si>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</si>
  <si>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</si>
  <si>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</si>
  <si>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</si>
  <si>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</si>
  <si>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</si>
  <si>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</si>
  <si>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</si>
  <si>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</si>
  <si>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</si>
  <si>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</si>
  <si>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</si>
  <si>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</si>
  <si>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</si>
  <si>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</si>
  <si>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</si>
  <si>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</si>
  <si>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</si>
  <si>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</si>
  <si>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</si>
  <si>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</si>
  <si>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</si>
  <si>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</si>
  <si>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</si>
  <si>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</si>
  <si>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</si>
  <si>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</si>
  <si>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</si>
  <si>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</si>
  <si>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</si>
  <si>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</si>
  <si>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</si>
  <si>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</si>
  <si>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</si>
  <si>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</si>
  <si>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</si>
  <si>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</si>
  <si>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</si>
  <si>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</si>
  <si>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</si>
  <si>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</si>
  <si>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</si>
  <si>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</si>
  <si>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</si>
  <si>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</si>
  <si>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</si>
  <si>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</si>
  <si>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</si>
  <si>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</si>
  <si>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</si>
  <si>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</si>
  <si>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</si>
  <si>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</si>
  <si>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</si>
  <si>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</si>
  <si>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</si>
  <si>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</si>
  <si>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</si>
  <si>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</si>
  <si>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</si>
  <si>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</si>
  <si>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</si>
  <si>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</si>
  <si>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</si>
  <si>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</si>
  <si>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</si>
  <si>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</si>
  <si>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</si>
  <si>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</si>
  <si>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</si>
  <si>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</si>
  <si>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</si>
  <si>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</si>
  <si>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</si>
  <si>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</si>
  <si>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</si>
  <si>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</si>
  <si>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</si>
  <si>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</si>
  <si>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</si>
  <si>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</si>
  <si>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</si>
  <si>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</si>
  <si>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</si>
  <si>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</si>
  <si>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</si>
  <si>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</si>
  <si>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</si>
  <si>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</si>
  <si>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</si>
  <si>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</si>
  <si>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</si>
  <si>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</si>
  <si>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</si>
  <si>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</si>
  <si>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</si>
  <si>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</si>
  <si>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</si>
  <si>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</si>
  <si>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</si>
  <si>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</si>
  <si>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</si>
  <si>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</si>
  <si>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</si>
  <si>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</si>
  <si>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</si>
  <si>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</si>
  <si>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</si>
  <si>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</si>
  <si>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</si>
  <si>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</si>
  <si>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</si>
  <si>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</si>
  <si>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</si>
  <si>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</si>
  <si>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</si>
  <si>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</si>
  <si>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</si>
  <si>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</si>
  <si>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</si>
  <si>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</si>
  <si>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</si>
  <si>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</si>
  <si>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</si>
  <si>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</si>
  <si>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</si>
  <si>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</si>
  <si>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</si>
  <si>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</si>
  <si>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</si>
  <si>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</si>
  <si>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</si>
  <si>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</si>
  <si>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</si>
  <si>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</si>
  <si>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</si>
  <si>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</si>
  <si>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</si>
  <si>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</si>
  <si>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</si>
  <si>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</si>
  <si>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</si>
  <si>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</si>
  <si>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</si>
  <si>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</si>
  <si>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</si>
  <si>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</si>
  <si>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</si>
  <si>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</si>
  <si>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</si>
  <si>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</si>
  <si>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</si>
  <si>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</si>
  <si>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</si>
  <si>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</si>
  <si>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</si>
  <si>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</si>
  <si>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</si>
  <si>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</si>
  <si>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</si>
  <si>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</si>
  <si>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</si>
  <si>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</si>
  <si>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</si>
  <si>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</si>
  <si>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</si>
  <si>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</si>
  <si>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</si>
  <si>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</si>
  <si>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</si>
  <si>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</si>
  <si>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</si>
  <si>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</si>
  <si>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</si>
  <si>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</si>
  <si>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</si>
  <si>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</si>
  <si>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</si>
  <si>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</si>
  <si>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</si>
  <si>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</si>
  <si>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</si>
  <si>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</si>
  <si>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</si>
  <si>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</si>
  <si>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</si>
  <si>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</si>
  <si>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</si>
  <si>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</si>
  <si>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</si>
  <si>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</si>
  <si>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</si>
  <si>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</si>
  <si>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</si>
  <si>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</si>
  <si>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</si>
  <si>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</si>
  <si>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</si>
  <si>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</si>
  <si>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</si>
  <si>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</si>
  <si>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</si>
  <si>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</si>
  <si>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</si>
  <si>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</si>
  <si>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</si>
  <si>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</si>
  <si>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</si>
  <si>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</si>
  <si>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</si>
  <si>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</si>
  <si>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</si>
  <si>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</si>
  <si>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</si>
  <si>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</si>
  <si>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</si>
  <si>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</si>
  <si>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</si>
  <si>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</si>
  <si>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</si>
  <si>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</si>
  <si>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</si>
  <si>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</si>
  <si>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</si>
  <si>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</si>
  <si>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</si>
  <si>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</si>
  <si>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</si>
  <si>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</si>
  <si>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</si>
  <si>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</si>
  <si>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</si>
  <si>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</si>
  <si>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</si>
  <si>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</si>
  <si>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</si>
  <si>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</si>
  <si>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</si>
  <si>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</si>
  <si>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</si>
  <si>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</si>
  <si>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</si>
  <si>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</si>
  <si>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</si>
  <si>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</si>
  <si>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</si>
  <si>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</si>
  <si>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</si>
  <si>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</si>
  <si>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</si>
  <si>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</si>
  <si>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</si>
  <si>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</si>
  <si>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</si>
  <si>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</si>
  <si>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</si>
  <si>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</si>
  <si>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</si>
  <si>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</si>
  <si>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</si>
  <si>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</si>
  <si>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</si>
  <si>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</si>
  <si>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</si>
  <si>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</si>
  <si>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</si>
  <si>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</si>
  <si>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</si>
  <si>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</si>
  <si>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</si>
  <si>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</si>
  <si>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</si>
  <si>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</si>
  <si>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</si>
  <si>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</si>
  <si>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</si>
  <si>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</si>
  <si>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</si>
  <si>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</si>
  <si>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</si>
  <si>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</si>
  <si>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</si>
  <si>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</si>
  <si>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</si>
  <si>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</si>
  <si>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</si>
  <si>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</si>
  <si>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</si>
  <si>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</si>
  <si>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</si>
  <si>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</si>
  <si>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</si>
  <si>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</si>
  <si>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</si>
  <si>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</si>
  <si>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</si>
  <si>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</si>
  <si>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</si>
  <si>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</si>
  <si>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</si>
  <si>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</si>
  <si>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</si>
  <si>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</si>
  <si>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</si>
  <si>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</si>
  <si>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</si>
  <si>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</si>
  <si>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</si>
  <si>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</si>
  <si>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</si>
  <si>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</si>
  <si>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</si>
  <si>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</si>
  <si>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</si>
  <si>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</si>
  <si>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</si>
  <si>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</si>
  <si>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</si>
  <si>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</si>
  <si>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</si>
  <si>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</si>
  <si>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</si>
  <si>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</si>
  <si>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</si>
  <si>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</si>
  <si>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</si>
  <si>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</si>
  <si>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</si>
  <si>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</si>
  <si>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</si>
  <si>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</si>
  <si>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</si>
  <si>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</si>
  <si>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</si>
  <si>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</si>
  <si>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</si>
  <si>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</si>
  <si>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</si>
  <si>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</si>
  <si>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</si>
  <si>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</si>
  <si>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</si>
  <si>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</si>
  <si>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</si>
  <si>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</si>
  <si>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</si>
  <si>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</si>
  <si>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</si>
  <si>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</si>
  <si>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</si>
  <si>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</si>
  <si>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</si>
  <si>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</si>
  <si>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</si>
  <si>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</si>
  <si>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</si>
  <si>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</si>
  <si>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</si>
  <si>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</si>
  <si>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</si>
  <si>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</si>
  <si>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</si>
  <si>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</si>
  <si>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</si>
  <si>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</si>
  <si>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</si>
  <si>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</si>
  <si>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</si>
  <si>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</si>
  <si>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</si>
  <si>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</si>
  <si>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</si>
  <si>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</si>
  <si>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</si>
  <si>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</si>
  <si>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</si>
  <si>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</si>
  <si>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</si>
  <si>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</si>
  <si>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</si>
  <si>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</si>
  <si>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</si>
  <si>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</si>
  <si>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</si>
  <si>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</si>
  <si>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</si>
  <si>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</si>
  <si>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</si>
  <si>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</si>
  <si>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</si>
  <si>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</si>
  <si>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</si>
  <si>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</si>
  <si>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</si>
  <si>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</si>
  <si>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</si>
  <si>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</si>
  <si>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</si>
  <si>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</si>
  <si>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</si>
  <si>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</si>
  <si>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</si>
  <si>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</si>
  <si>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</si>
  <si>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</si>
  <si>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</si>
  <si>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</si>
  <si>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</si>
  <si>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</si>
  <si>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</si>
  <si>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</si>
  <si>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</si>
  <si>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</si>
  <si>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</si>
  <si>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</si>
  <si>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</si>
  <si>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</si>
  <si>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</si>
  <si>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</si>
  <si>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</si>
  <si>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</si>
  <si>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</si>
  <si>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</si>
  <si>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</si>
  <si>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</si>
  <si>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</si>
  <si>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</si>
  <si>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</si>
  <si>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</si>
  <si>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</si>
  <si>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</si>
  <si>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</si>
  <si>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</si>
  <si>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</si>
  <si>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</si>
  <si>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</si>
  <si>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</si>
  <si>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</si>
  <si>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</si>
  <si>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</si>
  <si>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</si>
  <si>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</si>
  <si>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</si>
  <si>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</si>
  <si>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</si>
  <si>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</si>
  <si>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</si>
  <si>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</si>
  <si>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</si>
  <si>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</si>
  <si>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</si>
  <si>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</si>
  <si>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</si>
  <si>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</si>
  <si>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</si>
  <si>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</si>
  <si>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</si>
  <si>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</si>
  <si>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</si>
  <si>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</si>
  <si>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</si>
  <si>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</si>
  <si>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</si>
  <si>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</si>
  <si>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</si>
  <si>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</si>
  <si>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</si>
  <si>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</si>
  <si>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</si>
  <si>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</si>
  <si>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</si>
  <si>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</si>
  <si>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</si>
  <si>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</si>
  <si>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</si>
  <si>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</si>
  <si>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</si>
  <si>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</si>
  <si>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</si>
  <si>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</si>
  <si>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</si>
  <si>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</si>
  <si>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</si>
  <si>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</si>
  <si>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</si>
  <si>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</si>
  <si>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</si>
  <si>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</si>
  <si>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</si>
  <si>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</si>
  <si>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</si>
  <si>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</si>
  <si>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</si>
  <si>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</si>
  <si>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</si>
  <si>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</si>
  <si>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</si>
  <si>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</si>
  <si>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</si>
  <si>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</si>
  <si>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</si>
  <si>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</si>
  <si>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</si>
  <si>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</si>
  <si>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</si>
  <si>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</si>
  <si>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</si>
  <si>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</si>
  <si>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</si>
  <si>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</si>
  <si>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</si>
  <si>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</si>
  <si>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</si>
  <si>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</si>
  <si>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</si>
  <si>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</si>
  <si>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</si>
  <si>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</si>
  <si>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</si>
  <si>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</si>
  <si>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</si>
  <si>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</si>
  <si>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</si>
  <si>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</si>
  <si>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</si>
  <si>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</si>
  <si>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</si>
  <si>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</si>
  <si>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</si>
  <si>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</si>
  <si>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</si>
  <si>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</si>
  <si>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</si>
  <si>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</si>
  <si>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</si>
  <si>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</si>
  <si>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</si>
  <si>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</si>
  <si>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</si>
  <si>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</si>
  <si>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</si>
  <si>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</si>
  <si>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</si>
  <si>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</si>
  <si>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</si>
  <si>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</si>
  <si>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</si>
  <si>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</si>
  <si>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</si>
  <si>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</si>
  <si>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</si>
  <si>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</si>
  <si>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</si>
  <si>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</si>
  <si>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</si>
  <si>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</si>
  <si>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</si>
  <si>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</si>
  <si>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</si>
  <si>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</si>
  <si>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</si>
  <si>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</si>
  <si>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</si>
  <si>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</si>
  <si>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</si>
  <si>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</si>
  <si>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</si>
  <si>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</si>
  <si>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</si>
  <si>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</si>
  <si>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</si>
  <si>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</si>
  <si>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</si>
  <si>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</si>
  <si>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</si>
  <si>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</si>
  <si>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</si>
  <si>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</si>
  <si>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</si>
  <si>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</si>
  <si>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</si>
  <si>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</si>
  <si>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</si>
  <si>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</si>
  <si>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</si>
  <si>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</si>
  <si>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</si>
  <si>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</si>
  <si>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</si>
  <si>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</si>
  <si>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</si>
  <si>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</si>
  <si>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</si>
  <si>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</si>
  <si>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</si>
  <si>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</si>
  <si>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</si>
  <si>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</si>
  <si>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</si>
  <si>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</si>
  <si>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</si>
  <si>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</si>
  <si>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</si>
  <si>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</si>
  <si>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</si>
  <si>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</si>
  <si>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</si>
  <si>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</si>
  <si>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</si>
  <si>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</si>
  <si>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</si>
  <si>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</si>
  <si>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</si>
  <si>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</si>
  <si>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</si>
  <si>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</si>
  <si>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</si>
  <si>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</si>
  <si>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</si>
  <si>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</si>
  <si>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</si>
  <si>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</si>
  <si>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</si>
  <si>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</si>
  <si>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</si>
  <si>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</si>
  <si>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</si>
  <si>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</si>
  <si>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</si>
  <si>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</si>
  <si>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</si>
  <si>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</si>
  <si>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</si>
  <si>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</si>
  <si>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</si>
  <si>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</si>
  <si>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</si>
  <si>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</si>
  <si>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</si>
  <si>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</si>
  <si>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</si>
  <si>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</si>
  <si>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</si>
  <si>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</si>
  <si>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</si>
  <si>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</si>
  <si>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</si>
  <si>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</si>
  <si>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</si>
  <si>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</si>
  <si>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</si>
  <si>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</si>
  <si>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</si>
  <si>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</si>
  <si>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</si>
  <si>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</si>
  <si>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</si>
  <si>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</si>
  <si>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</si>
  <si>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</si>
  <si>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</si>
  <si>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</si>
  <si>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</si>
  <si>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</si>
  <si>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</si>
  <si>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</si>
  <si>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</si>
  <si>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</si>
  <si>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</si>
  <si>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</si>
  <si>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</si>
  <si>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</si>
  <si>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</si>
  <si>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</si>
  <si>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</si>
  <si>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</si>
  <si>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</si>
  <si>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</si>
  <si>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</si>
  <si>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</si>
  <si>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</si>
  <si>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</si>
  <si>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</si>
  <si>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</si>
  <si>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</si>
  <si>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</si>
  <si>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</si>
  <si>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</si>
  <si>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</si>
  <si>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</si>
  <si>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</si>
  <si>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</si>
  <si>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</si>
  <si>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</si>
  <si>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</si>
  <si>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</si>
  <si>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</si>
  <si>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</si>
  <si>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</si>
  <si>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</si>
  <si>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</si>
  <si>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</si>
  <si>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</si>
  <si>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</si>
  <si>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</si>
  <si>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</si>
  <si>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</si>
  <si>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</si>
  <si>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</si>
  <si>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</si>
  <si>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</si>
  <si>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</si>
  <si>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</si>
  <si>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</si>
  <si>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</si>
  <si>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</si>
  <si>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</si>
  <si>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</si>
  <si>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</si>
  <si>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</si>
  <si>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</si>
  <si>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</si>
  <si>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</si>
  <si>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</si>
  <si>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</si>
  <si>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</si>
  <si>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</si>
  <si>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</si>
  <si>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</si>
  <si>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</si>
  <si>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</si>
  <si>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</si>
  <si>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</si>
  <si>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</si>
  <si>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</si>
  <si>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</si>
  <si>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</si>
  <si>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</si>
  <si>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</si>
  <si>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</si>
  <si>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</si>
  <si>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</si>
  <si>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</si>
  <si>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</si>
  <si>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</si>
  <si>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</si>
  <si>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</si>
  <si>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</si>
  <si>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</si>
  <si>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</si>
  <si>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</si>
  <si>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</si>
  <si>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</si>
  <si>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</si>
  <si>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</si>
  <si>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</si>
  <si>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</si>
  <si>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</si>
  <si>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</si>
  <si>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</si>
  <si>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</si>
  <si>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</si>
  <si>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</si>
  <si>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</si>
  <si>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</si>
  <si>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</si>
  <si>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</si>
  <si>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</si>
  <si>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</si>
  <si>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</si>
  <si>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</si>
  <si>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</si>
  <si>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</si>
  <si>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</si>
  <si>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</si>
  <si>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</si>
  <si>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</si>
  <si>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</si>
  <si>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</si>
  <si>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</si>
  <si>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</si>
  <si>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</si>
  <si>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</si>
  <si>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</si>
  <si>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</si>
  <si>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</si>
  <si>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</si>
  <si>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</si>
  <si>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</si>
  <si>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</si>
  <si>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</si>
  <si>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</si>
  <si>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</si>
  <si>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</si>
  <si>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</si>
  <si>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</si>
  <si>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</si>
  <si>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</si>
  <si>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</si>
  <si>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</si>
  <si>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</si>
  <si>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</si>
  <si>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</si>
  <si>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</si>
  <si>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</si>
  <si>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</si>
  <si>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</si>
  <si>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</si>
  <si>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</si>
  <si>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</si>
  <si>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</si>
  <si>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</si>
  <si>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</si>
  <si>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</si>
  <si>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</si>
  <si>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</si>
  <si>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</si>
  <si>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</si>
  <si>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</si>
  <si>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</si>
  <si>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</si>
  <si>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</si>
  <si>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</si>
  <si>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</si>
  <si>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</si>
  <si>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</si>
  <si>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</si>
  <si>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</si>
  <si>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</si>
  <si>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</si>
  <si>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</si>
  <si>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</si>
  <si>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</si>
  <si>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</si>
  <si>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</si>
  <si>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</si>
  <si>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</si>
  <si>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</si>
  <si>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</si>
  <si>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</si>
  <si>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</si>
  <si>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</si>
  <si>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</si>
  <si>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</si>
  <si>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</si>
  <si>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</si>
  <si>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</si>
  <si>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</si>
  <si>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</si>
  <si>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</si>
  <si>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</si>
  <si>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</si>
  <si>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</si>
  <si>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</si>
  <si>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</si>
  <si>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</si>
  <si>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</si>
  <si>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</si>
  <si>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</si>
  <si>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</si>
  <si>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</si>
  <si>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</si>
  <si>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</si>
  <si>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</si>
  <si>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</si>
  <si>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</si>
  <si>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</si>
  <si>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</si>
  <si>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</si>
  <si>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</si>
  <si>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</si>
  <si>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</si>
  <si>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</si>
  <si>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</si>
  <si>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</si>
  <si>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</si>
  <si>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</si>
  <si>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</si>
  <si>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</si>
  <si>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</si>
  <si>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</si>
  <si>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</si>
  <si>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</si>
  <si>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</si>
  <si>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</si>
  <si>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</si>
  <si>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</si>
  <si>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</si>
  <si>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</si>
  <si>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</si>
  <si>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</si>
  <si>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</si>
  <si>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</si>
  <si>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</si>
  <si>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</si>
  <si>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</si>
  <si>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</si>
  <si>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</si>
  <si>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</si>
  <si>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</si>
  <si>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</si>
  <si>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</si>
  <si>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</si>
  <si>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</si>
  <si>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</si>
  <si>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</si>
  <si>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</si>
  <si>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</si>
  <si>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</si>
  <si>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</si>
  <si>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</si>
  <si>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</si>
  <si>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</si>
  <si>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</si>
  <si>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</si>
  <si>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</si>
  <si>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</si>
  <si>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</si>
  <si>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</si>
  <si>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</si>
  <si>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</si>
  <si>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</si>
  <si>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</si>
  <si>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</si>
  <si>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</si>
  <si>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</si>
  <si>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</si>
  <si>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</si>
  <si>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</si>
  <si>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</si>
  <si>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</si>
  <si>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</si>
  <si>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</si>
  <si>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</si>
  <si>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</si>
  <si>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</si>
  <si>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</si>
  <si>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</si>
  <si>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</si>
  <si>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</si>
  <si>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</si>
  <si>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</si>
  <si>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</si>
  <si>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</si>
  <si>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</si>
  <si>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</si>
  <si>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</si>
  <si>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</si>
  <si>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</si>
  <si>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</si>
  <si>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</si>
  <si>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</si>
  <si>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</si>
  <si>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</si>
  <si>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</si>
  <si>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</si>
  <si>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</si>
  <si>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</si>
  <si>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</si>
  <si>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</si>
  <si>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</si>
  <si>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</si>
  <si>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</si>
  <si>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</si>
  <si>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</si>
  <si>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</si>
  <si>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</si>
  <si>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</si>
  <si>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</si>
  <si>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</si>
  <si>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</si>
  <si>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</si>
  <si>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</si>
  <si>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</si>
  <si>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</si>
  <si>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</si>
  <si>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</si>
  <si>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</si>
  <si>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</si>
  <si>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</si>
  <si>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</si>
  <si>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</si>
  <si>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</si>
  <si>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</si>
  <si>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</si>
  <si>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</si>
  <si>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</si>
  <si>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</si>
  <si>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</si>
  <si>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</si>
  <si>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</si>
  <si>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</si>
  <si>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</si>
  <si>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</si>
  <si>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</si>
  <si>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</si>
  <si>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</si>
  <si>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</si>
  <si>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</si>
  <si>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</si>
  <si>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</si>
  <si>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</si>
  <si>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</si>
  <si>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</si>
  <si>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</si>
  <si>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</si>
  <si>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</si>
  <si>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</si>
  <si>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</si>
  <si>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</si>
  <si>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</si>
  <si>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</si>
  <si>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</si>
  <si>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</si>
  <si>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</si>
  <si>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</si>
  <si>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</si>
  <si>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</si>
  <si>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</si>
  <si>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</si>
  <si>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</si>
  <si>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</si>
  <si>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</si>
  <si>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</si>
  <si>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</si>
  <si>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</si>
  <si>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</si>
  <si>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</si>
  <si>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</si>
  <si>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</si>
  <si>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</si>
  <si>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</si>
  <si>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</si>
  <si>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</si>
  <si>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</si>
  <si>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</si>
  <si>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</si>
  <si>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</si>
  <si>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</si>
  <si>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</si>
  <si>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</si>
  <si>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</si>
  <si>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</si>
  <si>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</si>
  <si>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</si>
  <si>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</si>
  <si>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</si>
  <si>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</si>
  <si>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</si>
  <si>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</si>
  <si>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</si>
  <si>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</si>
  <si>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</si>
  <si>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</si>
  <si>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</si>
  <si>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</si>
  <si>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</si>
  <si>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</si>
  <si>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</si>
  <si>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</si>
  <si>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</si>
  <si>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</si>
  <si>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</si>
  <si>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</si>
  <si>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</si>
  <si>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</si>
  <si>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</si>
  <si>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</si>
  <si>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</si>
  <si>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</si>
  <si>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</si>
  <si>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</si>
  <si>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</si>
  <si>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</si>
  <si>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</si>
  <si>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</si>
  <si>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</si>
  <si>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</si>
  <si>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</si>
  <si>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</si>
  <si>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</si>
  <si>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</si>
  <si>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</si>
  <si>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</si>
  <si>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</si>
  <si>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</si>
  <si>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</si>
  <si>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</si>
  <si>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</si>
  <si>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</si>
  <si>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</si>
  <si>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</si>
  <si>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</si>
  <si>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</si>
  <si>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</si>
  <si>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</si>
  <si>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</si>
  <si>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</si>
  <si>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</si>
  <si>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</si>
  <si>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</si>
  <si>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</si>
  <si>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</si>
  <si>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</si>
  <si>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</si>
  <si>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</si>
  <si>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</si>
  <si>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</si>
  <si>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</si>
  <si>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</si>
  <si>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</si>
  <si>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</si>
  <si>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</si>
  <si>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</si>
  <si>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</si>
  <si>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</si>
  <si>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</si>
  <si>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</si>
  <si>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</si>
  <si>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</si>
  <si>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</si>
  <si>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</si>
  <si>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</si>
  <si>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</si>
  <si>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</si>
  <si>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</si>
  <si>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</si>
  <si>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</si>
  <si>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</si>
  <si>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</si>
  <si>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</si>
  <si>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</si>
  <si>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</si>
  <si>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</si>
  <si>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</si>
  <si>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</si>
  <si>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</si>
  <si>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</si>
  <si>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</si>
  <si>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</si>
  <si>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</si>
  <si>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</si>
  <si>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</si>
  <si>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</si>
  <si>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</si>
  <si>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</si>
  <si>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</si>
  <si>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</si>
  <si>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</si>
  <si>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</si>
  <si>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</si>
  <si>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</si>
  <si>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</si>
  <si>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</si>
  <si>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</si>
  <si>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</si>
  <si>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</si>
  <si>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</si>
  <si>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</si>
  <si>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</si>
  <si>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</si>
  <si>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</si>
  <si>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</si>
  <si>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</si>
  <si>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</si>
  <si>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</si>
  <si>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</si>
  <si>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</si>
  <si>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</si>
  <si>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</si>
  <si>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</si>
  <si>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</si>
  <si>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</si>
  <si>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</si>
  <si>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</si>
  <si>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</si>
  <si>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</si>
  <si>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</si>
  <si>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</si>
  <si>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</si>
  <si>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</si>
  <si>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</si>
  <si>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</si>
  <si>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</si>
  <si>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</si>
  <si>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</si>
  <si>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</si>
  <si>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</si>
  <si>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</si>
  <si>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</si>
  <si>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</si>
  <si>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</si>
  <si>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</si>
  <si>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</si>
  <si>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</si>
  <si>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</si>
  <si>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</si>
  <si>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</si>
  <si>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</si>
  <si>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</si>
  <si>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</si>
  <si>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</si>
  <si>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</si>
  <si>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</si>
  <si>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</si>
  <si>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</si>
  <si>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</si>
  <si>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</si>
  <si>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</si>
  <si>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</si>
  <si>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</si>
  <si>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</si>
  <si>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</si>
  <si>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</si>
  <si>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</si>
  <si>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</si>
  <si>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</si>
  <si>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</si>
  <si>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</si>
  <si>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</si>
  <si>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</si>
  <si>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</si>
  <si>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</si>
  <si>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</si>
  <si>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</si>
  <si>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</si>
  <si>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</si>
  <si>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</si>
  <si>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</si>
  <si>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</si>
  <si>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</si>
  <si>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</si>
  <si>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</si>
  <si>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</si>
  <si>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</si>
  <si>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</si>
  <si>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</si>
  <si>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</si>
  <si>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</si>
  <si>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</si>
  <si>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</si>
  <si>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</si>
  <si>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</si>
  <si>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</si>
  <si>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</si>
  <si>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</si>
  <si>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</si>
  <si>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</si>
  <si>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</si>
  <si>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</si>
  <si>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</si>
  <si>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</si>
  <si>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</si>
  <si>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</si>
  <si>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</si>
  <si>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</si>
  <si>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</si>
  <si>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</si>
  <si>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</si>
  <si>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</si>
  <si>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</si>
  <si>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</si>
  <si>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</si>
  <si>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</si>
  <si>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</si>
  <si>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</si>
  <si>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</si>
  <si>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</si>
  <si>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</si>
  <si>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</si>
  <si>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</si>
  <si>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</si>
  <si>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</si>
  <si>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</si>
  <si>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</si>
  <si>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</si>
  <si>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</si>
  <si>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</si>
  <si>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</si>
  <si>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</si>
  <si>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</si>
  <si>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</si>
  <si>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</si>
  <si>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</si>
  <si>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</si>
  <si>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</si>
  <si>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</si>
  <si>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</si>
  <si>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</si>
  <si>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</si>
  <si>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</si>
  <si>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</si>
  <si>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</si>
  <si>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</si>
  <si>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</si>
  <si>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</si>
  <si>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</si>
  <si>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</si>
  <si>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</si>
  <si>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</si>
  <si>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</si>
  <si>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</si>
  <si>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</si>
  <si>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</si>
  <si>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</si>
  <si>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</si>
  <si>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</si>
  <si>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</si>
  <si>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</si>
  <si>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</si>
  <si>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</si>
  <si>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</si>
  <si>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</si>
  <si>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</si>
  <si>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</si>
  <si>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</si>
  <si>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</si>
  <si>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</si>
  <si>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</si>
  <si>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</si>
  <si>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</si>
  <si>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</si>
  <si>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</si>
  <si>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</si>
  <si>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</si>
  <si>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</si>
  <si>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</si>
  <si>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</si>
  <si>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</si>
  <si>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</si>
  <si>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</si>
  <si>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</si>
  <si>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</si>
  <si>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</si>
  <si>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</si>
  <si>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</si>
  <si>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</si>
  <si>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</si>
  <si>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</si>
  <si>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</si>
  <si>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</si>
  <si>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</si>
  <si>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</si>
  <si>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</si>
  <si>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</si>
  <si>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</si>
  <si>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</si>
  <si>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</si>
  <si>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</si>
  <si>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</si>
  <si>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</si>
  <si>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</si>
  <si>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</si>
  <si>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</si>
  <si>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</si>
  <si>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</si>
  <si>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</si>
  <si>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</si>
  <si>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</si>
  <si>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</si>
  <si>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</si>
  <si>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</si>
  <si>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</si>
  <si>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</si>
  <si>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</si>
  <si>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</si>
  <si>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</si>
  <si>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</si>
  <si>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</si>
  <si>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</si>
  <si>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</si>
  <si>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</si>
  <si>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</si>
  <si>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</si>
  <si>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</si>
  <si>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</si>
  <si>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</si>
  <si>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</si>
  <si>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</si>
  <si>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</si>
  <si>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</si>
  <si>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</si>
  <si>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</si>
  <si>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</si>
  <si>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</si>
  <si>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</si>
  <si>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</si>
  <si>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</si>
  <si>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</si>
  <si>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</si>
  <si>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</si>
  <si>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</si>
  <si>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</si>
  <si>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</si>
  <si>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</si>
  <si>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</si>
  <si>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</si>
  <si>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</si>
  <si>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</si>
  <si>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</si>
  <si>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</si>
  <si>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</si>
  <si>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</si>
  <si>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</si>
  <si>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</si>
  <si>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</si>
  <si>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</si>
  <si>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</si>
  <si>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</si>
  <si>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</si>
  <si>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</si>
  <si>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</si>
  <si>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</si>
  <si>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</si>
  <si>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</si>
  <si>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</si>
  <si>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</si>
  <si>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</si>
  <si>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</si>
  <si>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</si>
  <si>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</si>
  <si>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</si>
  <si>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</si>
  <si>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</si>
  <si>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</si>
  <si>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</si>
  <si>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</si>
  <si>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</si>
  <si>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</si>
  <si>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</si>
  <si>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</si>
  <si>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</si>
  <si>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</si>
  <si>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</si>
  <si>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</si>
  <si>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</si>
  <si>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</si>
  <si>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</si>
  <si>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</si>
  <si>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</si>
  <si>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</si>
  <si>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</si>
  <si>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</si>
  <si>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</si>
  <si>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</si>
  <si>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</si>
  <si>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</si>
  <si>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</si>
  <si>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</si>
  <si>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</si>
  <si>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</si>
  <si>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</si>
  <si>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</si>
  <si>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</si>
  <si>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</si>
  <si>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</si>
  <si>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</si>
  <si>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</si>
  <si>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</si>
  <si>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</si>
  <si>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</si>
  <si>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</si>
  <si>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</si>
  <si>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</si>
  <si>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</si>
  <si>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</si>
  <si>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</si>
  <si>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</si>
  <si>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</si>
  <si>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</si>
  <si>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</si>
  <si>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</si>
  <si>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</si>
  <si>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</si>
  <si>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</si>
  <si>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</si>
  <si>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</si>
  <si>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</si>
  <si>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</si>
  <si>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</si>
  <si>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</si>
  <si>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</si>
  <si>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</si>
  <si>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</si>
  <si>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</si>
  <si>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</si>
  <si>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</si>
  <si>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</si>
  <si>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</si>
  <si>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</si>
  <si>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</si>
  <si>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</si>
  <si>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</si>
  <si>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</si>
  <si>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</si>
  <si>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</si>
  <si>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</si>
  <si>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</si>
  <si>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</si>
  <si>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</si>
  <si>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</si>
  <si>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</si>
  <si>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</si>
  <si>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</si>
  <si>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</si>
  <si>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</si>
  <si>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</si>
  <si>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</si>
  <si>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</si>
  <si>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</si>
  <si>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</si>
  <si>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</si>
  <si>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</si>
  <si>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</si>
  <si>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</si>
  <si>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</si>
  <si>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</si>
  <si>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</si>
  <si>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</si>
  <si>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</si>
  <si>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</si>
  <si>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</si>
  <si>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</si>
  <si>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</si>
  <si>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</si>
  <si>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</si>
  <si>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</si>
  <si>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</si>
  <si>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</si>
  <si>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</si>
  <si>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</si>
  <si>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</si>
  <si>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</si>
  <si>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</si>
  <si>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</si>
  <si>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</si>
  <si>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</si>
  <si>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</si>
  <si>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</si>
  <si>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</si>
  <si>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</si>
  <si>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</si>
  <si>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</si>
  <si>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</si>
  <si>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</si>
  <si>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</si>
  <si>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</si>
  <si>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</si>
  <si>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</si>
  <si>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</si>
  <si>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</si>
  <si>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</si>
  <si>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</si>
  <si>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</si>
  <si>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</si>
  <si>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</si>
  <si>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</si>
  <si>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</si>
  <si>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</si>
  <si>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</si>
  <si>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</si>
  <si>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</si>
  <si>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</si>
  <si>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</si>
  <si>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</si>
  <si>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</si>
  <si>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</si>
  <si>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</si>
  <si>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</si>
  <si>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</si>
  <si>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</si>
  <si>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</si>
  <si>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</si>
  <si>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</si>
  <si>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</si>
  <si>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</si>
  <si>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</si>
  <si>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</si>
  <si>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</si>
  <si>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</si>
  <si>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</si>
  <si>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</si>
  <si>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</si>
  <si>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</si>
  <si>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</si>
  <si>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</si>
  <si>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</si>
  <si>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</si>
  <si>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</si>
  <si>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</si>
  <si>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</si>
  <si>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</si>
  <si>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</si>
  <si>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</si>
  <si>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</si>
  <si>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</si>
  <si>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</si>
  <si>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</si>
  <si>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</si>
  <si>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</si>
  <si>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</si>
  <si>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</si>
  <si>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</si>
  <si>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</si>
  <si>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</si>
  <si>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</si>
  <si>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</si>
  <si>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</si>
  <si>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</si>
  <si>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</si>
  <si>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</si>
  <si>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</si>
  <si>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</si>
  <si>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</si>
  <si>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</si>
  <si>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</si>
  <si>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</si>
  <si>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</si>
  <si>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</si>
  <si>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</si>
  <si>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</si>
  <si>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</si>
  <si>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</si>
  <si>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</si>
  <si>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</si>
  <si>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</si>
  <si>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</si>
  <si>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</si>
  <si>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</si>
  <si>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</si>
  <si>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</si>
  <si>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</si>
  <si>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</si>
  <si>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</si>
  <si>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</si>
  <si>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</si>
  <si>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</si>
  <si>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</si>
  <si>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</si>
  <si>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</si>
  <si>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</si>
  <si>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</si>
  <si>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</si>
  <si>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</si>
  <si>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</si>
  <si>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</si>
  <si>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</si>
  <si>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</si>
  <si>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</si>
  <si>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</si>
  <si>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</si>
  <si>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</si>
  <si>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</si>
  <si>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</si>
  <si>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</si>
  <si>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</si>
  <si>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</si>
  <si>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</si>
  <si>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</si>
  <si>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</si>
  <si>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</si>
  <si>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</si>
  <si>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</si>
  <si>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</si>
  <si>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</si>
  <si>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</si>
  <si>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</si>
  <si>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</si>
  <si>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</si>
  <si>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</si>
  <si>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</si>
  <si>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</si>
  <si>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</si>
  <si>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</si>
  <si>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</si>
  <si>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</si>
  <si>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</si>
  <si>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</si>
  <si>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</si>
  <si>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</si>
  <si>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</si>
  <si>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</si>
  <si>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</si>
  <si>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</si>
  <si>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</si>
  <si>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</si>
  <si>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</si>
  <si>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</si>
  <si>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</si>
  <si>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</si>
  <si>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</si>
  <si>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</si>
  <si>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</si>
  <si>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</si>
  <si>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</si>
  <si>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</si>
  <si>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</si>
  <si>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</si>
  <si>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</si>
  <si>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</si>
  <si>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</si>
  <si>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</si>
  <si>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</si>
  <si>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</si>
  <si>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</si>
  <si>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</si>
  <si>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</si>
  <si>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</si>
  <si>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</si>
  <si>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</si>
  <si>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</si>
  <si>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</si>
  <si>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</si>
  <si>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</si>
  <si>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</si>
  <si>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</si>
  <si>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</si>
  <si>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</si>
  <si>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</si>
  <si>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</si>
  <si>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</si>
  <si>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</si>
  <si>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</si>
  <si>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</si>
  <si>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</si>
  <si>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</si>
  <si>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</si>
  <si>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</si>
  <si>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</si>
  <si>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</si>
  <si>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</si>
  <si>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</si>
  <si>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</si>
  <si>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</si>
  <si>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</si>
  <si>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</si>
  <si>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</si>
  <si>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</si>
  <si>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</si>
  <si>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</si>
  <si>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</si>
  <si>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</si>
  <si>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</si>
  <si>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</si>
  <si>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</si>
  <si>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</si>
  <si>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</si>
  <si>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</si>
  <si>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</si>
  <si>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</si>
  <si>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</si>
  <si>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</si>
  <si>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</si>
  <si>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</si>
  <si>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</si>
  <si>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</si>
  <si>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</si>
  <si>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</si>
  <si>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</si>
  <si>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</si>
  <si>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</si>
  <si>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</si>
  <si>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</si>
  <si>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</si>
  <si>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</si>
  <si>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</si>
  <si>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</si>
  <si>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</si>
  <si>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</si>
  <si>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</si>
  <si>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</si>
  <si>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</si>
  <si>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</si>
  <si>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</si>
  <si>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</si>
  <si>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</si>
  <si>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</si>
  <si>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</si>
  <si>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</si>
  <si>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</si>
  <si>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</si>
  <si>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</si>
  <si>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</si>
  <si>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</si>
  <si>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</si>
  <si>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</si>
  <si>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</si>
  <si>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</si>
  <si>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</si>
  <si>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</si>
  <si>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</si>
  <si>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</si>
  <si>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</si>
  <si>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</si>
  <si>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</si>
  <si>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</si>
  <si>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</si>
  <si>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</si>
  <si>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</si>
  <si>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</si>
  <si>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</si>
  <si>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</si>
  <si>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</si>
  <si>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</si>
  <si>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</si>
  <si>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</si>
  <si>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</si>
  <si>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</si>
  <si>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</si>
  <si>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</si>
  <si>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</si>
  <si>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</si>
  <si>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</si>
  <si>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</si>
  <si>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</si>
  <si>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</si>
  <si>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</si>
  <si>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</si>
  <si>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</si>
  <si>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</si>
  <si>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</si>
  <si>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</si>
  <si>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</si>
  <si>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</si>
  <si>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</si>
  <si>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</si>
  <si>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</si>
  <si>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</si>
  <si>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</si>
  <si>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</si>
  <si>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</si>
  <si>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</si>
  <si>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</si>
  <si>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</si>
  <si>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</si>
  <si>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</si>
  <si>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</si>
  <si>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</si>
  <si>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</si>
  <si>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</si>
  <si>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</si>
  <si>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</si>
  <si>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</si>
  <si>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</si>
  <si>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</si>
  <si>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</si>
  <si>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</si>
  <si>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</si>
  <si>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</si>
  <si>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</si>
  <si>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</si>
  <si>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</si>
  <si>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</si>
  <si>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</si>
  <si>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</si>
  <si>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</si>
  <si>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</si>
  <si>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</si>
  <si>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</si>
  <si>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</si>
  <si>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</si>
  <si>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</si>
  <si>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</si>
  <si>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</si>
  <si>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</si>
  <si>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</si>
  <si>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</si>
  <si>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</si>
  <si>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</si>
  <si>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</si>
  <si>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</si>
  <si>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</si>
  <si>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</si>
  <si>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</si>
  <si>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</si>
  <si>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</si>
  <si>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</si>
  <si>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</si>
  <si>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</si>
  <si>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</si>
  <si>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</si>
  <si>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</si>
  <si>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</si>
  <si>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</si>
  <si>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</si>
  <si>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</si>
  <si>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</si>
  <si>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</si>
  <si>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</si>
  <si>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</si>
  <si>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</si>
  <si>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</si>
  <si>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</si>
  <si>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</si>
  <si>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</si>
  <si>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</si>
  <si>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</si>
  <si>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</si>
  <si>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</si>
  <si>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</si>
  <si>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</si>
  <si>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</si>
  <si>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</si>
  <si>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</si>
  <si>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</si>
  <si>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</si>
  <si>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</si>
  <si>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</si>
  <si>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</si>
  <si>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</si>
  <si>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</si>
  <si>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</si>
  <si>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</si>
  <si>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</si>
  <si>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</si>
  <si>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</si>
  <si>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</si>
  <si>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</si>
  <si>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</si>
  <si>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</si>
  <si>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</si>
  <si>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</si>
  <si>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</si>
  <si>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</si>
  <si>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</si>
  <si>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</si>
  <si>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</si>
  <si>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</si>
  <si>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</si>
  <si>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</si>
  <si>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</si>
  <si>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</si>
  <si>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</si>
  <si>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</si>
  <si>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</si>
  <si>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</si>
  <si>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</si>
  <si>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</si>
  <si>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</si>
  <si>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</si>
  <si>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</si>
  <si>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</si>
  <si>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</si>
  <si>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</si>
  <si>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</si>
  <si>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</si>
  <si>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</si>
  <si>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</si>
  <si>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</si>
  <si>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</si>
  <si>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</si>
  <si>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</si>
  <si>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</si>
  <si>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</si>
  <si>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</si>
  <si>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</si>
  <si>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</si>
  <si>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</si>
  <si>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</si>
  <si>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</si>
  <si>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</si>
  <si>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</si>
  <si>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</si>
  <si>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</si>
  <si>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</si>
  <si>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</si>
  <si>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</si>
  <si>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</si>
  <si>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</si>
  <si>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</si>
  <si>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</si>
  <si>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</si>
  <si>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</si>
  <si>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</si>
  <si>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</si>
  <si>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</si>
  <si>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</si>
  <si>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</si>
  <si>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</si>
  <si>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</si>
  <si>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</si>
  <si>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</si>
  <si>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</si>
  <si>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</si>
  <si>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</si>
  <si>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</si>
  <si>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</si>
  <si>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</si>
  <si>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</si>
  <si>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</si>
  <si>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</si>
  <si>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</si>
  <si>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</si>
  <si>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</si>
  <si>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</si>
  <si>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</si>
  <si>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</si>
  <si>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</si>
  <si>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</si>
  <si>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</si>
  <si>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</si>
  <si>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</si>
  <si>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</si>
  <si>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</si>
  <si>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</si>
  <si>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</si>
  <si>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</si>
  <si>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</si>
  <si>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</si>
  <si>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</si>
  <si>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</si>
  <si>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</si>
  <si>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</si>
  <si>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</si>
  <si>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</si>
  <si>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</si>
  <si>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</si>
  <si>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</si>
  <si>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</si>
  <si>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</si>
  <si>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</si>
  <si>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</si>
  <si>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</si>
  <si>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</si>
  <si>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</si>
  <si>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</si>
  <si>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</si>
  <si>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</si>
  <si>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</si>
  <si>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</si>
  <si>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</si>
  <si>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</si>
  <si>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</si>
  <si>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</si>
  <si>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</si>
  <si>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</si>
  <si>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</si>
  <si>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</si>
  <si>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</si>
  <si>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</si>
  <si>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</si>
  <si>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</si>
  <si>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</si>
  <si>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</si>
  <si>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</si>
  <si>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</si>
  <si>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</si>
  <si>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</si>
  <si>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</si>
  <si>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</si>
  <si>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</si>
  <si>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</si>
  <si>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</si>
  <si>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</si>
  <si>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</si>
  <si>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</si>
  <si>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</si>
  <si>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</si>
  <si>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</si>
  <si>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</si>
  <si>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</si>
  <si>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</si>
  <si>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</si>
  <si>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</si>
  <si>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</si>
  <si>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</si>
  <si>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</si>
  <si>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</si>
  <si>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</si>
  <si>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</si>
  <si>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</si>
  <si>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</si>
  <si>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</si>
  <si>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</si>
  <si>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</si>
  <si>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</si>
  <si>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</si>
  <si>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</si>
  <si>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</si>
  <si>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</si>
  <si>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</si>
  <si>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</si>
  <si>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</si>
  <si>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</si>
  <si>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</si>
  <si>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</si>
  <si>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</si>
  <si>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</si>
  <si>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</si>
  <si>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</si>
  <si>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</si>
  <si>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</si>
  <si>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</si>
  <si>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</si>
  <si>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</si>
  <si>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</si>
  <si>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</si>
  <si>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</si>
  <si>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</si>
  <si>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</si>
  <si>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</si>
  <si>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</si>
  <si>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</si>
  <si>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</si>
  <si>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</si>
  <si>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</si>
  <si>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</si>
  <si>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</si>
  <si>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</si>
  <si>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</si>
  <si>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</si>
  <si>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</si>
  <si>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</si>
  <si>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</si>
  <si>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</si>
  <si>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</si>
  <si>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</si>
  <si>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</si>
  <si>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</si>
  <si>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</si>
  <si>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</si>
  <si>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</si>
  <si>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</si>
  <si>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</si>
  <si>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</si>
  <si>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</si>
  <si>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</si>
  <si>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</si>
  <si>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</si>
  <si>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</si>
  <si>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</si>
  <si>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</si>
  <si>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</si>
  <si>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</si>
  <si>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</si>
  <si>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</si>
  <si>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</si>
  <si>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</si>
  <si>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</si>
  <si>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</si>
  <si>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</si>
  <si>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</si>
  <si>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</si>
  <si>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</si>
  <si>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</si>
  <si>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</si>
  <si>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</si>
  <si>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</si>
  <si>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</si>
  <si>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</si>
  <si>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</si>
  <si>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</si>
  <si>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</si>
  <si>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</si>
  <si>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</si>
  <si>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</si>
  <si>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</si>
  <si>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</si>
  <si>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</si>
  <si>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</si>
  <si>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</si>
  <si>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</si>
  <si>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</si>
  <si>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</si>
  <si>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</si>
  <si>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</si>
  <si>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</si>
  <si>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</si>
  <si>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</si>
  <si>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</si>
  <si>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</si>
  <si>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</si>
  <si>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</si>
  <si>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</si>
  <si>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</si>
  <si>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</si>
  <si>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</si>
  <si>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</si>
  <si>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</si>
  <si>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</si>
  <si>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</si>
  <si>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</si>
  <si>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</si>
  <si>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</si>
  <si>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</si>
  <si>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</si>
  <si>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</si>
  <si>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</si>
  <si>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</si>
  <si>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</si>
  <si>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</si>
  <si>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</si>
  <si>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</si>
  <si>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</si>
  <si>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</si>
  <si>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</si>
  <si>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</si>
  <si>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</si>
  <si>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</si>
  <si>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</si>
  <si>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</si>
  <si>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</si>
  <si>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</si>
  <si>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</si>
  <si>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</si>
  <si>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</si>
  <si>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</si>
  <si>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</si>
  <si>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</si>
  <si>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</si>
  <si>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</si>
  <si>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</si>
  <si>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</si>
  <si>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</si>
  <si>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</si>
  <si>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</si>
  <si>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</si>
  <si>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</si>
  <si>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</si>
  <si>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</si>
  <si>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</si>
  <si>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</si>
  <si>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</si>
  <si>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</si>
  <si>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</si>
  <si>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</si>
  <si>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</si>
  <si>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</si>
  <si>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</si>
  <si>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</si>
  <si>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</si>
  <si>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</si>
  <si>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</si>
  <si>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</si>
  <si>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</si>
  <si>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</si>
  <si>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</si>
  <si>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</si>
  <si>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</si>
  <si>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</si>
  <si>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</si>
  <si>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</si>
  <si>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</si>
  <si>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</si>
  <si>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</si>
  <si>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</si>
  <si>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</si>
  <si>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</si>
  <si>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</si>
  <si>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</si>
  <si>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</si>
  <si>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</si>
  <si>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</si>
  <si>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</si>
  <si>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</si>
  <si>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</si>
  <si>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</si>
  <si>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</si>
  <si>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</si>
  <si>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</si>
  <si>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</si>
  <si>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</si>
  <si>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</si>
  <si>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</si>
  <si>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</si>
  <si>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</si>
  <si>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</si>
  <si>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</si>
  <si>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</si>
  <si>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</si>
  <si>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</si>
  <si>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</si>
  <si>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</si>
  <si>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</si>
  <si>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</si>
  <si>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</si>
  <si>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</si>
  <si>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</si>
  <si>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</si>
  <si>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</si>
  <si>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</si>
  <si>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</si>
  <si>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</si>
  <si>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</si>
  <si>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</si>
  <si>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</si>
  <si>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</si>
  <si>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</si>
  <si>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</si>
  <si>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</si>
  <si>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</si>
  <si>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</si>
  <si>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</si>
  <si>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</si>
  <si>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</si>
  <si>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</si>
  <si>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</si>
  <si>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</si>
  <si>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</si>
  <si>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</si>
  <si>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</si>
  <si>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</si>
  <si>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</si>
  <si>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</si>
  <si>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</si>
  <si>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</si>
  <si>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</si>
  <si>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</si>
  <si>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</si>
  <si>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</si>
  <si>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</si>
  <si>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</si>
  <si>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</si>
  <si>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</si>
  <si>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</si>
  <si>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</si>
  <si>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</si>
  <si>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</si>
  <si>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</si>
  <si>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</si>
  <si>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</si>
  <si>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</si>
  <si>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</si>
  <si>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</si>
  <si>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</si>
  <si>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</si>
  <si>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</si>
  <si>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</si>
  <si>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</si>
  <si>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</si>
  <si>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</si>
  <si>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</si>
  <si>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</si>
  <si>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</si>
  <si>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</si>
  <si>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</si>
  <si>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</si>
  <si>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</si>
  <si>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</si>
  <si>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</si>
  <si>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</si>
  <si>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</si>
  <si>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</si>
  <si>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</si>
  <si>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</si>
  <si>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</si>
  <si>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</si>
  <si>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</si>
  <si>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</si>
  <si>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</si>
  <si>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</si>
  <si>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</si>
  <si>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</si>
  <si>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</si>
  <si>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</si>
  <si>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</si>
  <si>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</si>
  <si>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</si>
  <si>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</si>
  <si>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</si>
  <si>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</si>
  <si>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</si>
  <si>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</si>
  <si>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</si>
  <si>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</si>
  <si>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</si>
  <si>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</si>
  <si>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</si>
  <si>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</si>
  <si>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</si>
  <si>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</si>
  <si>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</si>
  <si>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</si>
  <si>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</si>
  <si>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</si>
  <si>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</si>
  <si>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</si>
  <si>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</si>
  <si>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</si>
  <si>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</si>
  <si>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</si>
  <si>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</si>
  <si>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</si>
  <si>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</si>
  <si>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</si>
  <si>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</si>
  <si>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</si>
  <si>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</si>
  <si>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</si>
  <si>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</si>
  <si>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</si>
  <si>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</si>
  <si>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</si>
  <si>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</si>
  <si>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</si>
  <si>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</si>
  <si>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</si>
  <si>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</si>
  <si>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</si>
  <si>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</si>
  <si>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</si>
  <si>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</si>
  <si>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</si>
  <si>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</si>
  <si>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</si>
  <si>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</si>
  <si>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</si>
  <si>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</si>
  <si>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</si>
  <si>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</si>
  <si>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</si>
  <si>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</si>
  <si>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</si>
  <si>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</si>
  <si>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</si>
  <si>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</si>
  <si>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</si>
  <si>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</si>
  <si>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</si>
  <si>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</si>
  <si>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</si>
  <si>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</si>
  <si>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</si>
  <si>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</si>
  <si>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</si>
  <si>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</si>
  <si>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</si>
  <si>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</si>
  <si>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</si>
  <si>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</si>
  <si>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</si>
  <si>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</si>
  <si>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</si>
  <si>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</si>
  <si>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</si>
  <si>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</si>
  <si>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</si>
  <si>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</si>
  <si>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</si>
  <si>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</si>
  <si>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</si>
  <si>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</si>
  <si>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</si>
  <si>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</si>
  <si>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</si>
  <si>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</si>
  <si>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</si>
  <si>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</si>
  <si>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</si>
  <si>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</si>
  <si>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</si>
  <si>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</si>
  <si>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</si>
  <si>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</si>
  <si>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</si>
  <si>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</si>
  <si>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</si>
  <si>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</si>
  <si>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</si>
  <si>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</si>
  <si>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</si>
  <si>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</si>
  <si>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</si>
  <si>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</si>
  <si>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</si>
  <si>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</si>
  <si>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</si>
  <si>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</si>
  <si>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</si>
  <si>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</si>
  <si>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</si>
  <si>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</si>
  <si>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</si>
  <si>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</si>
  <si>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</si>
  <si>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</si>
  <si>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</si>
  <si>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</si>
  <si>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</si>
  <si>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</si>
  <si>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</si>
  <si>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</si>
  <si>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</si>
  <si>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</si>
  <si>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</si>
  <si>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</si>
  <si>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</si>
  <si>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</si>
  <si>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</si>
  <si>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</si>
  <si>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</si>
  <si>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</si>
  <si>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</si>
  <si>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</si>
  <si>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</si>
  <si>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</si>
  <si>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</si>
  <si>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</si>
  <si>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</si>
  <si>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</si>
  <si>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</si>
  <si>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</si>
  <si>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</si>
  <si>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</si>
  <si>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</si>
  <si>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</si>
  <si>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</si>
  <si>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</si>
  <si>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</si>
  <si>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</si>
  <si>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</si>
  <si>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</si>
  <si>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</si>
  <si>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</si>
  <si>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</si>
  <si>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</si>
  <si>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</si>
  <si>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</si>
  <si>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</si>
  <si>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</si>
  <si>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</si>
  <si>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</si>
  <si>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</si>
  <si>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</si>
  <si>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</si>
  <si>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</si>
  <si>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</si>
  <si>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</si>
  <si>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</si>
  <si>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</si>
  <si>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</si>
  <si>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</si>
  <si>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</si>
  <si>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</si>
  <si>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</si>
  <si>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</si>
  <si>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</si>
  <si>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</si>
  <si>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</si>
  <si>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</si>
  <si>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</si>
  <si>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</si>
  <si>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</si>
  <si>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</si>
  <si>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</si>
  <si>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</si>
  <si>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</si>
  <si>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</si>
  <si>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</si>
  <si>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</si>
  <si>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</si>
  <si>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</si>
  <si>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</si>
  <si>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</si>
  <si>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</si>
  <si>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</si>
  <si>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</si>
  <si>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</si>
  <si>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</si>
  <si>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</si>
  <si>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</si>
  <si>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</si>
  <si>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</si>
  <si>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</si>
  <si>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</si>
  <si>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</si>
  <si>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</si>
  <si>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</si>
  <si>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</si>
  <si>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</si>
  <si>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</si>
  <si>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</si>
  <si>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</si>
  <si>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</si>
  <si>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</si>
  <si>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</si>
  <si>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</si>
  <si>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</si>
  <si>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</si>
  <si>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</si>
  <si>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</si>
  <si>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</si>
  <si>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</si>
  <si>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</si>
  <si>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</si>
  <si>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</si>
  <si>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</si>
  <si>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</si>
  <si>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</si>
  <si>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</si>
  <si>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</si>
  <si>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</si>
  <si>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</si>
  <si>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</si>
  <si>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</si>
  <si>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</si>
  <si>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</si>
  <si>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</si>
  <si>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</si>
  <si>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</si>
  <si>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</si>
  <si>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</si>
  <si>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</si>
  <si>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</si>
  <si>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</si>
  <si>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</si>
  <si>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</si>
  <si>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</si>
  <si>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</si>
  <si>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</si>
  <si>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</si>
  <si>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</si>
  <si>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</si>
  <si>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</si>
  <si>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</si>
  <si>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</si>
  <si>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</si>
  <si>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</si>
  <si>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</si>
  <si>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</si>
  <si>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</si>
  <si>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</si>
  <si>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</si>
  <si>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</si>
  <si>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</si>
  <si>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</si>
  <si>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</si>
  <si>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</si>
  <si>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</si>
  <si>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</si>
  <si>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</si>
  <si>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</si>
  <si>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</si>
  <si>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</si>
  <si>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</si>
  <si>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</si>
  <si>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</si>
  <si>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</si>
  <si>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</si>
  <si>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</si>
  <si>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</si>
  <si>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</si>
  <si>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</si>
  <si>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</si>
  <si>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</si>
  <si>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</si>
  <si>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</si>
  <si>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</si>
  <si>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</si>
  <si>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</si>
  <si>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</si>
  <si>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</si>
  <si>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</si>
  <si>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</si>
  <si>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</si>
  <si>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</si>
  <si>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</si>
  <si>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</si>
  <si>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</si>
  <si>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</si>
  <si>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</si>
  <si>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</si>
  <si>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</si>
  <si>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</si>
  <si>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</si>
  <si>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</si>
  <si>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</si>
  <si>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</si>
  <si>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</si>
  <si>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</si>
  <si>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</si>
  <si>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</si>
  <si>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</si>
  <si>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</si>
  <si>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</si>
  <si>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</si>
  <si>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</si>
  <si>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</si>
  <si>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</si>
  <si>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</si>
  <si>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</si>
  <si>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</si>
  <si>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</si>
  <si>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</si>
  <si>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</si>
  <si>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</si>
  <si>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</si>
  <si>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</si>
  <si>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</si>
  <si>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</si>
  <si>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</si>
  <si>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</si>
  <si>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</si>
  <si>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</si>
  <si>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</si>
  <si>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</si>
  <si>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</si>
  <si>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</si>
  <si>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</si>
  <si>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</si>
  <si>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</si>
  <si>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</si>
  <si>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</si>
  <si>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</si>
  <si>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</si>
  <si>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</si>
  <si>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</si>
  <si>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</si>
  <si>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</si>
  <si>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</si>
  <si>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</si>
  <si>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</si>
  <si>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</si>
  <si>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</si>
  <si>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</si>
  <si>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</si>
  <si>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</si>
  <si>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</si>
  <si>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</si>
  <si>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</si>
  <si>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</si>
  <si>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</si>
  <si>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</si>
  <si>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</si>
  <si>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</si>
  <si>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</si>
  <si>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</si>
  <si>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</si>
  <si>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</si>
  <si>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</si>
  <si>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</si>
  <si>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</si>
  <si>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</si>
  <si>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</si>
  <si>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</si>
  <si>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</si>
  <si>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</si>
  <si>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</si>
  <si>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</si>
  <si>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</si>
  <si>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</si>
  <si>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</si>
  <si>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</si>
  <si>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</si>
  <si>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</si>
  <si>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</si>
  <si>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</si>
  <si>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</si>
  <si>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</si>
  <si>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</si>
  <si>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</si>
  <si>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</si>
  <si>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</si>
  <si>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</si>
  <si>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</si>
  <si>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</si>
  <si>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</si>
  <si>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</si>
  <si>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</si>
  <si>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</si>
  <si>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</si>
  <si>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</si>
  <si>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</si>
  <si>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</si>
  <si>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</si>
  <si>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</si>
  <si>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</si>
  <si>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</si>
  <si>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</si>
  <si>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</si>
  <si>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</si>
  <si>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</si>
  <si>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</si>
  <si>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</si>
  <si>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</si>
  <si>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</si>
  <si>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</si>
  <si>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</si>
  <si>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</si>
  <si>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</si>
  <si>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</si>
  <si>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</si>
  <si>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</si>
  <si>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</si>
  <si>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</si>
  <si>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</si>
  <si>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</si>
  <si>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</si>
  <si>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</si>
  <si>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</si>
  <si>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</si>
  <si>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</si>
  <si>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</si>
  <si>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</si>
  <si>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</si>
  <si>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</si>
  <si>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</si>
  <si>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</si>
  <si>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</si>
  <si>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</si>
  <si>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</si>
  <si>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</si>
  <si>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</si>
  <si>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</si>
  <si>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</si>
  <si>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</si>
  <si>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</si>
  <si>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</si>
  <si>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</si>
  <si>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</si>
  <si>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</si>
  <si>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</si>
  <si>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</si>
  <si>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</si>
  <si>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</si>
  <si>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</si>
  <si>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</si>
  <si>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</si>
  <si>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</si>
  <si>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</si>
  <si>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</si>
  <si>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</si>
  <si>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</si>
  <si>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</si>
  <si>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</si>
  <si>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</si>
  <si>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</si>
  <si>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</si>
  <si>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</si>
  <si>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</si>
  <si>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</si>
  <si>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</si>
  <si>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</si>
  <si>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</si>
  <si>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</si>
  <si>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</si>
  <si>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</si>
  <si>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</si>
  <si>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</si>
  <si>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</si>
  <si>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</si>
  <si>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</si>
  <si>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</si>
  <si>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</si>
  <si>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</si>
  <si>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</si>
  <si>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</si>
  <si>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</si>
  <si>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</si>
  <si>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</si>
  <si>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</si>
  <si>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</si>
  <si>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</si>
  <si>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</si>
  <si>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</si>
  <si>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</si>
  <si>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</si>
  <si>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</si>
  <si>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</si>
  <si>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</si>
  <si>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</si>
  <si>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</si>
  <si>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</si>
  <si>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</si>
  <si>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</si>
  <si>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</si>
  <si>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</si>
  <si>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</si>
  <si>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</si>
  <si>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</si>
  <si>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</si>
  <si>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</si>
  <si>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</si>
  <si>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</si>
  <si>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</si>
  <si>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</si>
  <si>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</si>
  <si>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</si>
  <si>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</si>
  <si>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</si>
  <si>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</si>
  <si>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</si>
  <si>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</si>
  <si>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</si>
  <si>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</si>
  <si>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</si>
  <si>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</si>
  <si>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</si>
  <si>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</si>
  <si>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</si>
  <si>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</si>
  <si>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</si>
  <si>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</si>
  <si>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</si>
  <si>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</si>
  <si>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</si>
  <si>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</si>
  <si>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</si>
  <si>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</si>
  <si>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</si>
  <si>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</si>
  <si>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</si>
  <si>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</si>
  <si>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</si>
  <si>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</si>
  <si>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</si>
  <si>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</si>
  <si>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</si>
  <si>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</si>
  <si>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</si>
  <si>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</si>
  <si>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</si>
  <si>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</si>
  <si>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</si>
  <si>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</si>
  <si>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</si>
  <si>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</si>
  <si>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</si>
  <si>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</si>
  <si>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</si>
  <si>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</si>
  <si>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</si>
  <si>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</si>
  <si>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</si>
  <si>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</si>
  <si>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</si>
  <si>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</si>
  <si>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</si>
  <si>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</si>
  <si>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</si>
  <si>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</si>
  <si>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</si>
  <si>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</si>
  <si>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</si>
  <si>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</si>
  <si>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</si>
  <si>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</si>
  <si>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</si>
  <si>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</si>
  <si>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</si>
  <si>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</si>
  <si>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</si>
  <si>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</si>
  <si>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</si>
  <si>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</si>
  <si>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</si>
  <si>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</si>
  <si>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</si>
  <si>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</si>
  <si>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</si>
  <si>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</si>
  <si>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</si>
  <si>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</si>
  <si>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</si>
  <si>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</si>
  <si>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</si>
  <si>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</si>
  <si>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</si>
  <si>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</si>
  <si>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</si>
  <si>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</si>
  <si>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</si>
  <si>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</si>
  <si>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</si>
  <si>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</si>
  <si>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</si>
  <si>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</si>
  <si>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</si>
  <si>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</si>
  <si>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</si>
  <si>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</si>
  <si>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</si>
  <si>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</si>
  <si>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</si>
  <si>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</si>
  <si>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</si>
  <si>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</si>
  <si>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</si>
  <si>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</si>
  <si>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</si>
  <si>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</si>
  <si>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</si>
  <si>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</si>
  <si>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</si>
  <si>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</si>
  <si>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</si>
  <si>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</si>
  <si>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</si>
  <si>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</si>
  <si>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</si>
  <si>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</si>
  <si>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</si>
  <si>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</si>
  <si>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</si>
  <si>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</si>
  <si>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</si>
  <si>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</si>
  <si>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</si>
  <si>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</si>
  <si>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</si>
  <si>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</si>
  <si>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</si>
  <si>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</si>
  <si>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</si>
  <si>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</si>
  <si>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</si>
  <si>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</si>
  <si>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</si>
  <si>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</si>
  <si>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</si>
  <si>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</si>
  <si>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</si>
  <si>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</si>
  <si>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</si>
  <si>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</si>
  <si>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</si>
  <si>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</si>
  <si>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</si>
  <si>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</si>
  <si>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</si>
  <si>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</si>
  <si>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</si>
  <si>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</si>
  <si>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</si>
  <si>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</si>
  <si>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</si>
  <si>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</si>
  <si>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</si>
  <si>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</si>
  <si>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</si>
  <si>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</si>
  <si>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</si>
  <si>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</si>
  <si>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</si>
  <si>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</si>
  <si>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</si>
  <si>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</si>
  <si>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</si>
  <si>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</si>
  <si>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</si>
  <si>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</si>
  <si>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</si>
  <si>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</si>
  <si>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</si>
  <si>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</si>
  <si>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</si>
  <si>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</si>
  <si>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</si>
  <si>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</si>
  <si>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</si>
  <si>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</si>
  <si>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</si>
  <si>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</si>
  <si>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</si>
  <si>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</si>
  <si>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</si>
  <si>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</si>
  <si>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</si>
  <si>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</si>
  <si>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</si>
  <si>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</si>
  <si>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</si>
  <si>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</si>
  <si>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</si>
  <si>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</si>
  <si>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</si>
  <si>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</si>
  <si>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</si>
  <si>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</si>
  <si>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</si>
  <si>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</si>
  <si>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</si>
  <si>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</si>
  <si>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</si>
  <si>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</si>
  <si>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</si>
  <si>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</si>
  <si>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</si>
  <si>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</si>
  <si>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</si>
  <si>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</si>
  <si>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</si>
  <si>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</si>
  <si>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</si>
  <si>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</si>
  <si>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</si>
  <si>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</si>
  <si>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</si>
  <si>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</si>
  <si>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</si>
  <si>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</si>
  <si>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</si>
  <si>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</si>
  <si>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</si>
  <si>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</si>
  <si>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</si>
  <si>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</si>
  <si>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</si>
  <si>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</si>
  <si>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</si>
  <si>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</si>
  <si>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</si>
  <si>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</si>
  <si>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</si>
  <si>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</si>
  <si>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</si>
  <si>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</si>
  <si>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</si>
  <si>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</si>
  <si>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</si>
  <si>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</si>
  <si>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</si>
  <si>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</si>
  <si>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</si>
  <si>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</si>
  <si>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</si>
  <si>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</si>
  <si>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</si>
  <si>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</si>
  <si>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</si>
  <si>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</si>
  <si>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</si>
  <si>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</si>
  <si>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</si>
  <si>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</si>
  <si>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</si>
  <si>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</si>
  <si>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</si>
  <si>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</si>
  <si>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</si>
  <si>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</si>
  <si>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</si>
  <si>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</si>
  <si>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</si>
  <si>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</si>
  <si>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</si>
  <si>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</si>
  <si>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</si>
  <si>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</si>
  <si>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</si>
  <si>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</si>
  <si>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</si>
  <si>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</si>
  <si>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</si>
  <si>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</si>
  <si>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</si>
  <si>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</si>
  <si>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</si>
  <si>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</si>
  <si>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</si>
  <si>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</si>
  <si>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</si>
  <si>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</si>
  <si>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</si>
  <si>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</si>
  <si>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</si>
  <si>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</si>
  <si>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</si>
  <si>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</si>
  <si>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</si>
  <si>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</si>
  <si>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</si>
  <si>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</si>
  <si>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</si>
  <si>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</si>
  <si>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</si>
  <si>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</si>
  <si>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</si>
  <si>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</si>
  <si>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</si>
  <si>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</si>
  <si>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</si>
  <si>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</si>
  <si>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</si>
  <si>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</si>
  <si>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</si>
  <si>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</si>
  <si>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</si>
  <si>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</si>
  <si>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</si>
  <si>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</si>
  <si>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</si>
  <si>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</si>
  <si>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</si>
  <si>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</si>
  <si>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</si>
  <si>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</si>
  <si>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</si>
  <si>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</si>
  <si>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</si>
  <si>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</si>
  <si>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</si>
  <si>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</si>
  <si>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</si>
  <si>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</si>
  <si>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</si>
  <si>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</si>
  <si>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</si>
  <si>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</si>
  <si>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</si>
  <si>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</si>
  <si>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</si>
  <si>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</si>
  <si>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</si>
  <si>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</si>
  <si>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</si>
  <si>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</si>
  <si>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</si>
  <si>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</si>
  <si>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</si>
  <si>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</si>
  <si>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</si>
  <si>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</si>
  <si>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</si>
  <si>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</si>
  <si>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</si>
  <si>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</si>
  <si>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</si>
  <si>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</si>
  <si>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</si>
  <si>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</si>
  <si>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</si>
  <si>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</si>
  <si>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</si>
  <si>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</si>
  <si>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</si>
  <si>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</si>
  <si>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</si>
  <si>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</si>
  <si>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</si>
  <si>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</si>
  <si>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</si>
  <si>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</si>
  <si>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</si>
  <si>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</si>
  <si>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</si>
  <si>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</si>
  <si>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</si>
  <si>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</si>
  <si>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</si>
  <si>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</si>
  <si>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</si>
  <si>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</si>
  <si>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</si>
  <si>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</si>
  <si>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</si>
  <si>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</si>
  <si>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</si>
  <si>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</si>
  <si>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</si>
  <si>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</si>
  <si>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</si>
  <si>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</si>
  <si>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</si>
  <si>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</si>
  <si>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</si>
  <si>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</si>
  <si>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</si>
  <si>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</si>
  <si>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</si>
  <si>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</si>
  <si>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</si>
  <si>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</si>
  <si>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</si>
  <si>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</si>
  <si>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</si>
  <si>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</si>
  <si>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</si>
  <si>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</si>
  <si>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</si>
  <si>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</si>
  <si>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</si>
  <si>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</si>
  <si>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</si>
  <si>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</si>
  <si>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</si>
  <si>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</si>
  <si>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</si>
  <si>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</si>
  <si>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</si>
  <si>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</si>
  <si>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</si>
  <si>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</si>
  <si>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</si>
  <si>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</si>
  <si>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</si>
  <si>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</si>
  <si>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</si>
  <si>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</si>
  <si>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</si>
  <si>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</si>
  <si>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</si>
  <si>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</si>
  <si>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</si>
  <si>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</si>
  <si>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</si>
  <si>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</si>
  <si>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</si>
  <si>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</si>
  <si>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</si>
  <si>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</si>
  <si>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</si>
  <si>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</si>
  <si>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</si>
  <si>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</si>
  <si>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</si>
  <si>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</si>
  <si>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</si>
  <si>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</si>
  <si>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</si>
  <si>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</si>
  <si>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</si>
  <si>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</si>
  <si>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</si>
  <si>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</si>
  <si>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</si>
  <si>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</si>
  <si>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</si>
  <si>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</si>
  <si>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</si>
  <si>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</si>
  <si>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</si>
  <si>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</si>
  <si>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</si>
  <si>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</si>
  <si>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</si>
  <si>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</si>
  <si>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</si>
  <si>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</si>
  <si>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</si>
  <si>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</si>
  <si>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</si>
  <si>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</si>
  <si>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</si>
  <si>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</si>
  <si>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</si>
  <si>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</si>
  <si>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</si>
  <si>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</si>
  <si>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</si>
  <si>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</si>
  <si>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</si>
  <si>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</si>
  <si>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</si>
  <si>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</si>
  <si>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</si>
  <si>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</si>
  <si>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</si>
  <si>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</si>
  <si>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</si>
  <si>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</si>
  <si>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</si>
  <si>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</si>
  <si>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</si>
  <si>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</si>
  <si>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</si>
  <si>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</si>
  <si>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</si>
  <si>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</si>
  <si>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</si>
  <si>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</si>
  <si>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</si>
  <si>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</si>
  <si>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</si>
  <si>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</si>
  <si>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</si>
  <si>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</si>
  <si>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</si>
  <si>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</si>
  <si>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</si>
  <si>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</si>
  <si>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</si>
  <si>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</si>
  <si>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</si>
  <si>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</si>
  <si>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</si>
  <si>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</si>
  <si>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</si>
  <si>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</si>
  <si>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</si>
  <si>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</si>
  <si>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</si>
  <si>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</si>
  <si>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</si>
  <si>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</si>
  <si>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</si>
  <si>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</si>
  <si>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</si>
  <si>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</si>
  <si>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</si>
  <si>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</si>
  <si>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</si>
  <si>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</si>
  <si>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</si>
  <si>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</si>
  <si>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</si>
  <si>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</si>
  <si>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</si>
  <si>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</si>
  <si>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</si>
  <si>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</si>
  <si>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</si>
  <si>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</si>
  <si>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</si>
  <si>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</si>
  <si>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</si>
  <si>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</si>
  <si>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</si>
  <si>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</si>
  <si>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</si>
  <si>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</si>
  <si>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</si>
  <si>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</si>
  <si>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</si>
  <si>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</si>
  <si>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</si>
  <si>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</si>
  <si>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</si>
  <si>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</si>
  <si>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</si>
  <si>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</si>
  <si>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</si>
  <si>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</si>
  <si>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</si>
  <si>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</si>
  <si>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</si>
  <si>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</si>
  <si>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</si>
  <si>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</si>
  <si>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</si>
  <si>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</si>
  <si>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</si>
  <si>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</si>
  <si>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</si>
  <si>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</si>
  <si>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</si>
  <si>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</si>
  <si>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</si>
  <si>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</si>
  <si>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</si>
  <si>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</si>
  <si>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</si>
  <si>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</si>
  <si>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</si>
  <si>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</si>
  <si>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</si>
  <si>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</si>
  <si>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</si>
  <si>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</si>
  <si>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</si>
  <si>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</si>
  <si>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</si>
  <si>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</si>
  <si>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</si>
  <si>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</si>
  <si>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</si>
  <si>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</si>
  <si>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</si>
  <si>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</si>
  <si>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</si>
  <si>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</si>
  <si>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</si>
  <si>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</si>
  <si>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</si>
  <si>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</si>
  <si>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</si>
  <si>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</si>
  <si>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</si>
  <si>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</si>
  <si>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</si>
  <si>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</si>
  <si>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</si>
  <si>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</si>
  <si>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</si>
  <si>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</si>
  <si>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</si>
  <si>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</si>
  <si>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</si>
  <si>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</si>
  <si>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</si>
  <si>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</si>
  <si>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</si>
  <si>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</si>
  <si>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</si>
  <si>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</si>
  <si>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</si>
  <si>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</si>
  <si>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</si>
  <si>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</si>
  <si>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</si>
  <si>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</si>
  <si>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</si>
  <si>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</si>
  <si>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</si>
  <si>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</si>
  <si>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</si>
  <si>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</si>
  <si>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</si>
  <si>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</si>
  <si>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</si>
  <si>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</si>
  <si>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</si>
  <si>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</si>
  <si>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</si>
  <si>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</si>
  <si>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</si>
  <si>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</si>
  <si>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</si>
  <si>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</si>
  <si>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</si>
  <si>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</si>
  <si>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</si>
  <si>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</si>
  <si>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</si>
  <si>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</si>
  <si>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</si>
  <si>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</si>
  <si>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</si>
  <si>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</si>
  <si>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</si>
  <si>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</si>
  <si>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</si>
  <si>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</si>
  <si>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</si>
  <si>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</si>
  <si>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</si>
  <si>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</si>
  <si>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</si>
  <si>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</si>
  <si>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</si>
  <si>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</si>
  <si>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</si>
  <si>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</si>
  <si>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</si>
  <si>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</si>
  <si>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</si>
  <si>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</si>
  <si>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</si>
  <si>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</si>
  <si>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</si>
  <si>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</si>
  <si>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</si>
  <si>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</si>
  <si>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</si>
  <si>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</si>
  <si>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</si>
  <si>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</si>
  <si>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</si>
  <si>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</si>
  <si>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</si>
  <si>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</si>
  <si>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</si>
  <si>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</si>
  <si>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</si>
  <si>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</si>
  <si>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</si>
  <si>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</si>
  <si>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</si>
  <si>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</si>
  <si>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</si>
  <si>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</si>
  <si>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</si>
  <si>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</si>
  <si>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</si>
  <si>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</si>
  <si>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</si>
  <si>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</si>
  <si>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</si>
  <si>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</si>
  <si>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</si>
  <si>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</si>
  <si>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</si>
  <si>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</si>
  <si>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</si>
  <si>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</si>
  <si>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</si>
  <si>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</si>
  <si>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</si>
  <si>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</si>
  <si>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</si>
  <si>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</si>
  <si>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</si>
  <si>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</si>
  <si>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</si>
  <si>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</si>
  <si>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</si>
  <si>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</si>
  <si>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</si>
  <si>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</si>
  <si>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</si>
  <si>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</si>
  <si>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</si>
  <si>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</si>
  <si>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</si>
  <si>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</si>
  <si>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</si>
  <si>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</si>
  <si>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</si>
  <si>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</si>
  <si>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</si>
  <si>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</si>
  <si>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</si>
  <si>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</si>
  <si>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</si>
  <si>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</si>
  <si>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</si>
  <si>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</si>
  <si>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</si>
  <si>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</si>
  <si>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</si>
  <si>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</si>
  <si>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</si>
  <si>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</si>
  <si>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</si>
  <si>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</si>
  <si>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</si>
  <si>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</si>
  <si>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</si>
  <si>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</si>
  <si>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</si>
  <si>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</si>
  <si>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</si>
  <si>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</si>
  <si>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</si>
  <si>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</si>
  <si>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</si>
  <si>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</si>
  <si>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</si>
  <si>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</si>
  <si>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</si>
  <si>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</si>
  <si>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</si>
  <si>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</si>
  <si>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</si>
  <si>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</si>
  <si>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</si>
  <si>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</si>
  <si>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</si>
  <si>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</si>
  <si>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</si>
  <si>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</si>
  <si>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</si>
  <si>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</si>
  <si>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</si>
  <si>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</si>
  <si>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</si>
  <si>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</si>
  <si>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</si>
  <si>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</si>
  <si>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</si>
  <si>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</si>
  <si>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</si>
  <si>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</si>
  <si>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</si>
  <si>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</si>
  <si>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</si>
  <si>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</si>
  <si>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</si>
  <si>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</si>
  <si>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</si>
  <si>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</si>
  <si>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</si>
  <si>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</si>
  <si>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</si>
  <si>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</si>
  <si>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</si>
  <si>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</si>
  <si>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</si>
  <si>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</si>
  <si>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</si>
  <si>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</si>
  <si>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</si>
  <si>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</si>
  <si>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</si>
  <si>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</si>
  <si>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</si>
  <si>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</si>
  <si>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</si>
  <si>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</si>
  <si>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</si>
  <si>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</si>
  <si>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</si>
  <si>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</si>
  <si>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</si>
  <si>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</si>
  <si>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</si>
  <si>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</si>
  <si>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</si>
  <si>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</si>
  <si>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</si>
  <si>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</si>
  <si>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</si>
  <si>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</si>
  <si>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</si>
  <si>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</si>
  <si>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</si>
  <si>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</si>
  <si>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</si>
  <si>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</si>
  <si>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</si>
  <si>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</si>
  <si>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</si>
  <si>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</si>
  <si>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</si>
  <si>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</si>
  <si>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</si>
  <si>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</si>
  <si>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</si>
  <si>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</si>
  <si>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</si>
  <si>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</si>
  <si>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</si>
  <si>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</si>
  <si>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</si>
  <si>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</si>
  <si>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</si>
  <si>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</si>
  <si>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</si>
  <si>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</si>
  <si>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</si>
  <si>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</si>
  <si>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</si>
  <si>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</si>
  <si>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</si>
  <si>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</si>
  <si>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</si>
  <si>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</si>
  <si>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</si>
  <si>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</si>
  <si>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</si>
  <si>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</si>
  <si>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</si>
  <si>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</si>
  <si>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</si>
  <si>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</si>
  <si>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</si>
  <si>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</si>
  <si>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</si>
  <si>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</si>
  <si>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</si>
  <si>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</si>
  <si>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</si>
  <si>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</si>
  <si>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</si>
  <si>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</si>
  <si>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</si>
  <si>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</si>
  <si>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</si>
  <si>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</si>
  <si>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</si>
  <si>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</si>
  <si>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</si>
  <si>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</si>
  <si>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</si>
  <si>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</si>
  <si>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</si>
  <si>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</si>
  <si>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</si>
  <si>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</si>
  <si>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</si>
  <si>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</si>
  <si>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</si>
  <si>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</si>
  <si>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</si>
  <si>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</si>
  <si>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</si>
  <si>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</si>
  <si>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</si>
  <si>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</si>
  <si>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</si>
  <si>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</si>
  <si>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</si>
  <si>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</si>
  <si>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</si>
  <si>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</si>
  <si>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</si>
  <si>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</si>
  <si>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</si>
  <si>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</si>
  <si>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</si>
  <si>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</si>
  <si>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</si>
  <si>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</si>
  <si>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</si>
  <si>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</si>
  <si>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</si>
  <si>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</si>
  <si>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</si>
  <si>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</si>
  <si>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</si>
  <si>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</si>
  <si>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</si>
  <si>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</si>
  <si>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</si>
  <si>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</si>
  <si>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</si>
  <si>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</si>
  <si>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</si>
  <si>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</si>
  <si>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</si>
  <si>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</si>
  <si>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</si>
  <si>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</si>
  <si>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</si>
  <si>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</si>
  <si>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</si>
  <si>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</si>
  <si>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</si>
  <si>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</si>
  <si>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</si>
  <si>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</si>
  <si>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</si>
  <si>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</si>
  <si>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</si>
  <si>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</si>
  <si>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</si>
  <si>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</si>
  <si>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</si>
  <si>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</si>
  <si>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</si>
  <si>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</si>
  <si>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</si>
  <si>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</si>
  <si>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</si>
  <si>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</si>
  <si>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</si>
  <si>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</si>
  <si>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</si>
  <si>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</si>
  <si>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</si>
  <si>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</si>
  <si>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</si>
  <si>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</si>
  <si>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</si>
  <si>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</si>
  <si>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</si>
  <si>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</si>
  <si>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</si>
  <si>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</si>
  <si>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</si>
  <si>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</si>
  <si>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</si>
  <si>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</si>
  <si>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</si>
  <si>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</si>
  <si>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</si>
  <si>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</si>
  <si>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</si>
  <si>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</si>
  <si>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</si>
  <si>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</si>
  <si>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</si>
  <si>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</si>
  <si>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</si>
  <si>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</si>
  <si>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</si>
  <si>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</si>
  <si>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</si>
  <si>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</si>
  <si>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</si>
  <si>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</si>
  <si>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</si>
  <si>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</si>
  <si>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</si>
  <si>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</si>
  <si>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</si>
  <si>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</si>
  <si>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</si>
  <si>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</si>
  <si>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</si>
  <si>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</si>
  <si>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</si>
  <si>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</si>
  <si>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</si>
  <si>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</si>
  <si>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</si>
  <si>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</si>
  <si>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</si>
  <si>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</si>
  <si>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</si>
  <si>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</si>
  <si>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</si>
  <si>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</si>
  <si>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</si>
  <si>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</si>
  <si>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</si>
  <si>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</si>
  <si>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</si>
  <si>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</si>
  <si>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</si>
  <si>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</si>
  <si>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</si>
  <si>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</si>
  <si>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</si>
  <si>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</si>
  <si>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</si>
  <si>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</si>
  <si>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</si>
  <si>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</si>
  <si>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</si>
  <si>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</si>
  <si>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</si>
  <si>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</si>
  <si>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</si>
  <si>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</si>
  <si>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</si>
  <si>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</si>
  <si>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</si>
  <si>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</si>
  <si>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</si>
  <si>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</si>
  <si>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</si>
  <si>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</si>
  <si>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</si>
  <si>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</si>
  <si>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</si>
  <si>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</si>
  <si>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</si>
  <si>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</si>
  <si>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</si>
  <si>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</si>
  <si>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</si>
  <si>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</si>
  <si>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</si>
  <si>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</si>
  <si>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</si>
  <si>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</si>
  <si>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</si>
  <si>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</si>
  <si>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</si>
  <si>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</si>
  <si>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</si>
  <si>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</si>
  <si>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</si>
  <si>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</si>
  <si>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</si>
  <si>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</si>
  <si>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</si>
  <si>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</si>
  <si>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</si>
  <si>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</si>
  <si>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</si>
  <si>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</si>
  <si>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</si>
  <si>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</si>
  <si>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</si>
  <si>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</si>
  <si>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</si>
  <si>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</si>
  <si>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</si>
  <si>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</si>
  <si>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</si>
  <si>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</si>
  <si>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</si>
  <si>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</si>
  <si>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</si>
  <si>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</si>
  <si>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</si>
  <si>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</si>
  <si>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</si>
  <si>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</si>
  <si>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</si>
  <si>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</si>
  <si>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</si>
  <si>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</si>
  <si>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</si>
  <si>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</si>
  <si>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</si>
  <si>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</si>
  <si>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</si>
  <si>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</si>
  <si>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</si>
  <si>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</si>
  <si>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</si>
  <si>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</si>
  <si>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</si>
  <si>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</si>
  <si>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</si>
  <si>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</si>
  <si>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</si>
  <si>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</si>
  <si>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</si>
  <si>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</si>
  <si>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</si>
  <si>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</si>
  <si>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</si>
  <si>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</si>
  <si>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</si>
  <si>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</si>
  <si>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</si>
  <si>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</si>
  <si>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</si>
  <si>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</si>
  <si>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</si>
  <si>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</si>
  <si>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</si>
  <si>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</si>
  <si>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</si>
  <si>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</si>
  <si>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</si>
  <si>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</si>
  <si>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</si>
  <si>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</si>
  <si>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</si>
  <si>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</si>
  <si>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</si>
  <si>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</si>
  <si>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</si>
  <si>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</si>
  <si>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</si>
  <si>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</si>
  <si>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</si>
  <si>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</si>
  <si>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</si>
  <si>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</si>
  <si>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</si>
  <si>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</si>
  <si>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</si>
  <si>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</si>
  <si>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</si>
  <si>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</si>
  <si>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</si>
  <si>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</si>
  <si>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</si>
  <si>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</si>
  <si>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</si>
  <si>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</si>
  <si>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</si>
  <si>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</si>
  <si>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</si>
  <si>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</si>
  <si>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</si>
  <si>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</si>
  <si>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</si>
  <si>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</si>
  <si>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</si>
  <si>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</si>
  <si>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</si>
  <si>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</si>
  <si>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</si>
  <si>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</si>
  <si>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</si>
  <si>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</si>
  <si>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</si>
  <si>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</si>
  <si>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</si>
  <si>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</si>
  <si>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</si>
  <si>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</si>
  <si>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</si>
  <si>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</si>
  <si>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</si>
  <si>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</si>
  <si>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</si>
  <si>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</si>
  <si>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</si>
  <si>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</si>
  <si>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</si>
  <si>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</si>
  <si>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</si>
  <si>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</si>
  <si>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</si>
  <si>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</si>
  <si>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</si>
  <si>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</si>
  <si>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</si>
  <si>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</si>
  <si>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</si>
  <si>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</si>
  <si>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</si>
  <si>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</si>
  <si>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</si>
  <si>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</si>
  <si>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</si>
  <si>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</si>
  <si>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</si>
  <si>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</si>
  <si>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</si>
  <si>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</si>
  <si>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</si>
  <si>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</si>
  <si>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</si>
  <si>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</si>
  <si>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</si>
  <si>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</si>
  <si>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</si>
  <si>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</si>
  <si>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</si>
  <si>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</si>
  <si>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</si>
  <si>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</si>
  <si>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</si>
  <si>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</si>
  <si>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</si>
  <si>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</si>
  <si>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</si>
  <si>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</si>
  <si>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</si>
  <si>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</si>
  <si>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</si>
  <si>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</si>
  <si>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</si>
  <si>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</si>
  <si>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</si>
  <si>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</si>
  <si>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</si>
  <si>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</si>
  <si>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</si>
  <si>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</si>
  <si>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</si>
  <si>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</si>
  <si>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</si>
  <si>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</si>
  <si>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</si>
  <si>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</si>
  <si>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</si>
  <si>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</si>
  <si>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</si>
  <si>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</si>
  <si>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</si>
  <si>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</si>
  <si>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</si>
  <si>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</si>
  <si>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</si>
  <si>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</si>
  <si>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</si>
  <si>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</si>
  <si>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</si>
  <si>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</si>
  <si>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</si>
  <si>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</si>
  <si>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</si>
  <si>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</si>
  <si>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</si>
  <si>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</si>
  <si>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</si>
  <si>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</si>
  <si>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</si>
  <si>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</si>
  <si>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</si>
  <si>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</si>
  <si>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</si>
  <si>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</si>
  <si>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</si>
  <si>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</si>
  <si>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</si>
  <si>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</si>
  <si>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</si>
  <si>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</si>
  <si>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</si>
  <si>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</si>
  <si>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</si>
  <si>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</si>
  <si>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</si>
  <si>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</si>
  <si>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</si>
  <si>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</si>
  <si>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</si>
  <si>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</si>
  <si>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</si>
  <si>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</si>
  <si>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</si>
  <si>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</si>
  <si>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</si>
  <si>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</si>
  <si>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</si>
  <si>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</si>
  <si>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</si>
  <si>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</si>
  <si>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</si>
  <si>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</si>
  <si>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</si>
  <si>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</si>
  <si>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</si>
  <si>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</si>
  <si>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</si>
  <si>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</si>
  <si>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</si>
  <si>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</si>
  <si>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</si>
  <si>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</si>
  <si>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</si>
  <si>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</si>
  <si>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</si>
  <si>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</si>
  <si>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</si>
  <si>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</si>
  <si>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</si>
  <si>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</si>
  <si>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</si>
  <si>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</si>
  <si>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</si>
  <si>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</si>
  <si>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</si>
  <si>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</si>
  <si>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</si>
  <si>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</si>
  <si>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</si>
  <si>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</si>
  <si>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</si>
  <si>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</si>
  <si>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</si>
  <si>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</si>
  <si>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</si>
  <si>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</si>
  <si>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</si>
  <si>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</si>
  <si>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</si>
  <si>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</si>
  <si>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</si>
  <si>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</si>
  <si>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</si>
  <si>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</si>
  <si>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</si>
  <si>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</si>
  <si>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</si>
  <si>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</si>
  <si>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</si>
  <si>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</si>
  <si>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</si>
  <si>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</si>
  <si>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</si>
  <si>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</si>
  <si>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</si>
  <si>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</si>
  <si>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</si>
  <si>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</si>
  <si>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</si>
  <si>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</si>
  <si>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</si>
  <si>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</si>
  <si>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</si>
  <si>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</si>
  <si>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</si>
  <si>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</si>
  <si>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</si>
  <si>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</si>
  <si>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</si>
  <si>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</si>
  <si>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</si>
  <si>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</si>
  <si>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</si>
  <si>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</si>
  <si>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</si>
  <si>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</si>
  <si>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</si>
  <si>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</si>
  <si>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</si>
  <si>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</si>
  <si>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</si>
  <si>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</si>
  <si>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</si>
  <si>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</si>
  <si>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</si>
  <si>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</si>
  <si>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</si>
  <si>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</si>
  <si>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</si>
  <si>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</si>
  <si>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</si>
  <si>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</si>
  <si>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</si>
  <si>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</si>
  <si>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</si>
  <si>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</si>
  <si>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</si>
  <si>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</si>
  <si>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</si>
  <si>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</si>
  <si>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</si>
  <si>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</si>
  <si>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</si>
  <si>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</si>
  <si>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</si>
  <si>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</si>
  <si>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</si>
  <si>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</si>
  <si>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</si>
  <si>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</si>
  <si>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</si>
  <si>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</si>
  <si>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</si>
  <si>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</si>
  <si>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</si>
  <si>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</si>
  <si>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</si>
  <si>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</si>
  <si>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</si>
  <si>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</si>
  <si>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</si>
  <si>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</si>
  <si>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</si>
  <si>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</si>
  <si>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</si>
  <si>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</si>
  <si>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</si>
  <si>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</si>
  <si>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</si>
  <si>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</si>
  <si>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</si>
  <si>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</si>
  <si>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</si>
  <si>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</si>
  <si>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</si>
  <si>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</si>
  <si>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</si>
  <si>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</si>
  <si>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</si>
  <si>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</si>
  <si>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</si>
  <si>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</si>
  <si>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</si>
  <si>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</si>
  <si>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</si>
  <si>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</si>
  <si>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</si>
  <si>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</si>
  <si>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</si>
  <si>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</si>
  <si>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</si>
  <si>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</si>
  <si>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</si>
  <si>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</si>
  <si>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</si>
  <si>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</si>
  <si>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</si>
  <si>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</si>
  <si>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</si>
  <si>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</si>
  <si>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</si>
  <si>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</si>
  <si>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</si>
  <si>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</si>
  <si>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</si>
  <si>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</si>
  <si>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</si>
  <si>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</si>
  <si>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</si>
  <si>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</si>
  <si>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</si>
  <si>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</si>
  <si>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</si>
  <si>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</si>
  <si>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</si>
  <si>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</si>
  <si>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</si>
  <si>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</si>
  <si>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</si>
  <si>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</si>
  <si>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</si>
  <si>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</si>
  <si>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</si>
  <si>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</si>
  <si>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</si>
  <si>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</si>
  <si>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</si>
  <si>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</si>
  <si>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</si>
  <si>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</si>
  <si>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</si>
  <si>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</si>
  <si>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</si>
  <si>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</si>
  <si>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</si>
  <si>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</si>
  <si>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</si>
  <si>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</si>
  <si>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</si>
  <si>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</si>
  <si>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</si>
  <si>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</si>
  <si>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</si>
  <si>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</si>
  <si>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</si>
  <si>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</si>
  <si>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</si>
  <si>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</si>
  <si>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</si>
  <si>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</si>
  <si>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</si>
  <si>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</si>
  <si>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</si>
  <si>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</si>
  <si>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</si>
  <si>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</si>
  <si>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</si>
  <si>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</si>
  <si>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</si>
  <si>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</si>
  <si>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</si>
  <si>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</si>
  <si>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</si>
  <si>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</si>
  <si>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</si>
  <si>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</si>
  <si>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</si>
  <si>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</si>
  <si>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</si>
  <si>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</si>
  <si>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</si>
  <si>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</si>
  <si>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</si>
  <si>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</si>
  <si>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</si>
  <si>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</si>
  <si>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</si>
  <si>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</si>
  <si>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</si>
  <si>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</si>
  <si>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</si>
  <si>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</si>
  <si>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</si>
  <si>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</si>
  <si>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</si>
  <si>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</si>
  <si>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</si>
  <si>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</si>
  <si>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</si>
  <si>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</si>
  <si>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</si>
  <si>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</si>
  <si>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</si>
  <si>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</si>
  <si>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</si>
  <si>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</si>
  <si>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</si>
  <si>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</si>
  <si>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</si>
  <si>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</si>
  <si>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</si>
  <si>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</si>
  <si>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</si>
  <si>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</si>
  <si>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</si>
  <si>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</si>
  <si>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</si>
  <si>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</si>
  <si>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</si>
  <si>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</si>
  <si>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</si>
  <si>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</si>
  <si>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</si>
  <si>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</si>
  <si>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</si>
  <si>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</si>
  <si>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</si>
  <si>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</si>
  <si>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</si>
  <si>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</si>
  <si>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</si>
  <si>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</si>
  <si>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</si>
  <si>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</si>
  <si>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</si>
  <si>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</si>
  <si>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</si>
  <si>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</si>
  <si>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</si>
  <si>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</si>
  <si>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</si>
  <si>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</si>
  <si>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</si>
  <si>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</si>
  <si>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</si>
  <si>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</si>
  <si>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</si>
  <si>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</si>
  <si>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</si>
  <si>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</si>
  <si>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</si>
  <si>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</si>
  <si>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</si>
  <si>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</si>
  <si>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</si>
  <si>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</si>
  <si>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</si>
  <si>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</si>
  <si>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</si>
  <si>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</si>
  <si>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</si>
  <si>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</si>
  <si>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</si>
  <si>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</si>
  <si>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</si>
  <si>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</si>
  <si>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</si>
  <si>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</si>
  <si>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</si>
  <si>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</si>
  <si>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</si>
  <si>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</si>
  <si>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</si>
  <si>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</si>
  <si>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</si>
  <si>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</si>
  <si>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</si>
  <si>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</si>
  <si>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</si>
  <si>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</si>
  <si>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</si>
  <si>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</si>
  <si>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</si>
  <si>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</si>
  <si>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</si>
  <si>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</si>
  <si>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</si>
  <si>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</si>
  <si>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</si>
  <si>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</si>
  <si>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</si>
  <si>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</si>
  <si>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</si>
  <si>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</si>
  <si>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</si>
  <si>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</si>
  <si>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</si>
  <si>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</si>
  <si>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</si>
  <si>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</si>
  <si>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</si>
  <si>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</si>
  <si>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</si>
  <si>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</si>
  <si>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</si>
  <si>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</si>
  <si>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</si>
  <si>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</si>
  <si>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</si>
  <si>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</si>
  <si>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</si>
  <si>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</si>
  <si>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</si>
  <si>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</si>
  <si>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</si>
  <si>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</si>
  <si>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</si>
  <si>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</si>
  <si>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</si>
  <si>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</si>
  <si>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</si>
  <si>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</si>
  <si>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</si>
  <si>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</si>
  <si>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</si>
  <si>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</si>
  <si>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</si>
  <si>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</si>
  <si>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</si>
  <si>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</si>
  <si>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</si>
  <si>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</si>
  <si>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</si>
  <si>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</si>
  <si>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</si>
  <si>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</si>
  <si>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</si>
  <si>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</si>
  <si>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</si>
  <si>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</si>
  <si>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</si>
  <si>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</si>
  <si>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</si>
  <si>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</si>
  <si>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</si>
  <si>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</si>
  <si>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</si>
  <si>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</si>
  <si>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</si>
  <si>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</si>
  <si>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</si>
  <si>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</si>
  <si>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</si>
  <si>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</si>
  <si>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</si>
  <si>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</si>
  <si>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</si>
  <si>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</si>
  <si>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</si>
  <si>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</si>
  <si>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</si>
  <si>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</si>
  <si>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</si>
  <si>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</si>
  <si>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</si>
  <si>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</si>
  <si>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</si>
  <si>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</si>
  <si>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</si>
  <si>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</si>
  <si>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</si>
  <si>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</si>
  <si>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</si>
  <si>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</si>
  <si>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</si>
  <si>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</si>
  <si>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</si>
  <si>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</si>
  <si>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</si>
  <si>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</si>
  <si>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</si>
  <si>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</si>
  <si>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</si>
  <si>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</si>
  <si>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</si>
  <si>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</si>
  <si>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</si>
  <si>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</si>
  <si>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</si>
  <si>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</si>
  <si>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</si>
  <si>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</si>
  <si>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</si>
  <si>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</si>
  <si>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</si>
  <si>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</si>
  <si>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</si>
  <si>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</si>
  <si>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</si>
  <si>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</si>
  <si>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</si>
  <si>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</si>
  <si>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</si>
  <si>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</si>
  <si>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</si>
  <si>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</si>
  <si>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</si>
  <si>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</si>
  <si>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</si>
  <si>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</si>
  <si>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</si>
  <si>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</si>
  <si>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</si>
  <si>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</si>
  <si>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</si>
  <si>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</si>
  <si>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</si>
  <si>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</si>
  <si>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</si>
  <si>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</si>
  <si>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</si>
  <si>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</si>
  <si>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</si>
  <si>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</si>
  <si>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</si>
  <si>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</si>
  <si>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</si>
  <si>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</si>
  <si>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</si>
  <si>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</si>
  <si>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</si>
  <si>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</si>
  <si>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</si>
  <si>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</si>
  <si>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</si>
  <si>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</si>
  <si>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</si>
  <si>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</si>
  <si>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</si>
  <si>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</si>
  <si>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</si>
  <si>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</si>
  <si>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</si>
  <si>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</si>
  <si>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</si>
  <si>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</si>
  <si>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</si>
  <si>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</si>
  <si>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</si>
  <si>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</si>
  <si>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</si>
  <si>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</si>
  <si>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</si>
  <si>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</si>
  <si>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</si>
  <si>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</si>
  <si>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</si>
  <si>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</si>
  <si>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</si>
  <si>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</si>
  <si>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</si>
  <si>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</si>
  <si>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</si>
  <si>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</si>
  <si>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</si>
  <si>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</si>
  <si>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</si>
  <si>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</si>
  <si>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</si>
  <si>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</si>
  <si>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</si>
  <si>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</si>
  <si>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</si>
  <si>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</si>
  <si>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</si>
  <si>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</si>
  <si>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</si>
  <si>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</si>
  <si>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</si>
  <si>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</si>
  <si>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</si>
  <si>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</si>
  <si>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</si>
  <si>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</si>
  <si>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</si>
  <si>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</si>
  <si>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</si>
  <si>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</si>
  <si>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</si>
  <si>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</si>
  <si>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</si>
  <si>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</si>
  <si>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</si>
  <si>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</si>
  <si>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</si>
  <si>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</si>
  <si>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</si>
  <si>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</si>
  <si>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</si>
  <si>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</si>
  <si>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</si>
  <si>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</si>
  <si>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</si>
  <si>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</si>
  <si>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</si>
  <si>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</si>
  <si>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</si>
  <si>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</si>
  <si>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</si>
  <si>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</si>
  <si>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</si>
  <si>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</si>
  <si>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</si>
  <si>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</si>
  <si>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</si>
  <si>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</si>
  <si>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</si>
  <si>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</si>
  <si>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</si>
  <si>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</si>
  <si>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</si>
  <si>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</si>
  <si>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</si>
  <si>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</si>
  <si>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</si>
  <si>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</si>
  <si>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</si>
  <si>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</si>
  <si>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</si>
  <si>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</si>
  <si>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</si>
  <si>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</si>
  <si>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</si>
  <si>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</si>
  <si>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</si>
  <si>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</si>
  <si>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</si>
  <si>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</si>
  <si>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</si>
  <si>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</si>
  <si>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</si>
  <si>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</si>
  <si>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</si>
  <si>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</si>
  <si>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</si>
  <si>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</si>
  <si>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</si>
  <si>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</si>
  <si>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</si>
  <si>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</si>
  <si>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</si>
  <si>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</si>
  <si>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</si>
  <si>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</si>
  <si>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</si>
  <si>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</si>
  <si>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</si>
  <si>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</si>
  <si>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</si>
  <si>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</si>
  <si>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</si>
  <si>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</si>
  <si>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</si>
  <si>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</si>
  <si>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</si>
  <si>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</si>
  <si>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</si>
  <si>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</si>
  <si>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</si>
  <si>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</si>
  <si>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</si>
  <si>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</si>
  <si>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</si>
  <si>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</si>
  <si>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</si>
  <si>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</si>
  <si>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</si>
  <si>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</si>
  <si>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</si>
  <si>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</si>
  <si>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</si>
  <si>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</si>
  <si>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</si>
  <si>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</si>
  <si>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</si>
  <si>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</si>
  <si>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</si>
  <si>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</si>
  <si>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</si>
  <si>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</si>
  <si>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</si>
  <si>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</si>
  <si>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</si>
  <si>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</si>
  <si>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</si>
  <si>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</si>
  <si>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</si>
  <si>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</si>
  <si>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</si>
  <si>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</si>
  <si>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</si>
  <si>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</si>
  <si>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</si>
  <si>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</si>
  <si>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</si>
  <si>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</si>
  <si>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</si>
  <si>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</si>
  <si>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</si>
  <si>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</si>
  <si>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</si>
  <si>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</si>
  <si>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</si>
  <si>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</si>
  <si>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</si>
  <si>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</si>
  <si>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</si>
  <si>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</si>
  <si>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</si>
  <si>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</si>
  <si>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</si>
  <si>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</si>
  <si>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</si>
  <si>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</si>
  <si>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</si>
  <si>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</si>
  <si>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</si>
  <si>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</si>
  <si>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</si>
  <si>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</si>
  <si>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</si>
  <si>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</si>
  <si>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</si>
  <si>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</si>
  <si>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</si>
  <si>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</si>
  <si>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</si>
  <si>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</si>
  <si>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</si>
  <si>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</si>
  <si>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</si>
  <si>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</si>
  <si>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</si>
  <si>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</si>
  <si>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</si>
  <si>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</si>
  <si>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</si>
  <si>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</si>
  <si>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</si>
  <si>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</si>
  <si>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</si>
  <si>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</si>
  <si>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</si>
  <si>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</si>
  <si>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</si>
  <si>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</si>
  <si>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</si>
  <si>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</si>
  <si>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</si>
  <si>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</si>
  <si>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</si>
  <si>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</si>
  <si>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</si>
  <si>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</si>
  <si>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</si>
  <si>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</si>
  <si>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</si>
  <si>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</si>
  <si>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</si>
  <si>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</si>
  <si>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</si>
  <si>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</si>
  <si>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</si>
  <si>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</si>
  <si>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</si>
  <si>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</si>
  <si>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</si>
  <si>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</si>
  <si>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</si>
  <si>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</si>
  <si>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</si>
  <si>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</si>
  <si>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</si>
  <si>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</si>
  <si>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</si>
  <si>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</si>
  <si>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</si>
  <si>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</si>
  <si>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</si>
  <si>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</si>
  <si>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</si>
  <si>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</si>
  <si>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</si>
  <si>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</si>
  <si>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</si>
  <si>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</si>
  <si>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</si>
  <si>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</si>
  <si>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</si>
  <si>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</si>
  <si>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</si>
  <si>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</si>
  <si>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</si>
  <si>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</si>
  <si>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</si>
  <si>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</si>
  <si>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</si>
  <si>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</si>
  <si>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</si>
  <si>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</si>
  <si>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</si>
  <si>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</si>
  <si>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</si>
  <si>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</si>
  <si>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</si>
  <si>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</si>
  <si>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</si>
  <si>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</si>
  <si>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</si>
  <si>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</si>
  <si>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</si>
  <si>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</si>
  <si>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</si>
  <si>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</si>
  <si>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</si>
  <si>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</si>
  <si>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</si>
  <si>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</si>
  <si>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</si>
  <si>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</si>
  <si>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</si>
  <si>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</si>
  <si>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</si>
  <si>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</si>
  <si>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</si>
  <si>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</si>
  <si>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</si>
  <si>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</si>
  <si>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</si>
  <si>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</si>
  <si>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</si>
  <si>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</si>
  <si>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</si>
  <si>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</si>
  <si>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</si>
  <si>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</si>
  <si>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</si>
  <si>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</si>
  <si>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</si>
  <si>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</si>
  <si>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</si>
  <si>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</si>
  <si>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</si>
  <si>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</si>
  <si>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</si>
  <si>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</si>
  <si>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</si>
  <si>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</si>
  <si>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</si>
  <si>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</si>
  <si>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</si>
  <si>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</si>
  <si>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</si>
  <si>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</si>
  <si>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</si>
  <si>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</si>
  <si>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</si>
  <si>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</si>
  <si>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</si>
  <si>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</si>
  <si>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</si>
  <si>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</si>
  <si>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</si>
  <si>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</si>
  <si>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</si>
  <si>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</si>
  <si>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</si>
  <si>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</si>
  <si>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</si>
  <si>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</si>
  <si>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</si>
  <si>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</si>
  <si>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</si>
  <si>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</si>
  <si>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</si>
  <si>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</si>
  <si>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</si>
  <si>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</si>
  <si>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</si>
  <si>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</si>
  <si>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</si>
  <si>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</si>
  <si>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</si>
  <si>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</si>
  <si>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</si>
  <si>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</si>
  <si>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</si>
  <si>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</si>
  <si>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</si>
  <si>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</si>
  <si>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</si>
  <si>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</si>
  <si>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</si>
  <si>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</si>
  <si>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</si>
  <si>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</si>
  <si>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</si>
  <si>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</si>
  <si>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</si>
  <si>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</si>
  <si>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</si>
  <si>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</si>
  <si>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</si>
  <si>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</si>
  <si>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</si>
  <si>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</si>
  <si>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</si>
  <si>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</si>
  <si>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</si>
  <si>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</si>
  <si>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</si>
  <si>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</si>
  <si>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</si>
  <si>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</si>
  <si>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</si>
  <si>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</si>
  <si>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</si>
  <si>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</si>
  <si>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</si>
  <si>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</si>
  <si>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</si>
  <si>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</si>
  <si>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</si>
  <si>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</si>
  <si>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</si>
  <si>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</si>
  <si>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</si>
  <si>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</si>
  <si>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</si>
  <si>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</si>
  <si>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</si>
  <si>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</si>
  <si>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</si>
  <si>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</si>
  <si>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</si>
  <si>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</si>
  <si>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</si>
  <si>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</si>
  <si>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</si>
  <si>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</si>
  <si>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</si>
  <si>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</si>
  <si>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</si>
  <si>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</si>
  <si>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</si>
  <si>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</si>
  <si>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</si>
  <si>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</si>
  <si>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</si>
  <si>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</si>
  <si>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</si>
  <si>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</si>
  <si>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</si>
  <si>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</si>
  <si>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</si>
  <si>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</si>
  <si>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</si>
  <si>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</si>
  <si>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</si>
  <si>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</si>
  <si>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</si>
  <si>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</si>
  <si>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</si>
  <si>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</si>
  <si>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</si>
  <si>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</si>
  <si>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</si>
  <si>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</si>
  <si>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</si>
  <si>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</si>
  <si>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</si>
  <si>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</si>
  <si>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</si>
  <si>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</si>
  <si>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</si>
  <si>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</si>
  <si>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</si>
  <si>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</si>
  <si>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</si>
  <si>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</si>
  <si>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</si>
  <si>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</si>
  <si>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</si>
  <si>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</si>
  <si>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</si>
  <si>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</si>
  <si>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</si>
  <si>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</si>
  <si>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</si>
  <si>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</si>
  <si>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</si>
  <si>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</si>
  <si>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</si>
  <si>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</si>
  <si>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</si>
  <si>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</si>
  <si>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</si>
  <si>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</si>
  <si>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</si>
  <si>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</si>
  <si>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</si>
  <si>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</si>
  <si>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</si>
  <si>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</si>
  <si>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</si>
  <si>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</si>
  <si>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</si>
  <si>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</si>
  <si>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</si>
  <si>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</si>
  <si>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</si>
  <si>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</si>
  <si>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</si>
  <si>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</si>
  <si>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</si>
  <si>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</si>
  <si>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</si>
  <si>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</si>
  <si>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</si>
  <si>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</si>
  <si>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</si>
  <si>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</si>
  <si>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</si>
  <si>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</si>
  <si>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</si>
  <si>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</si>
  <si>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</si>
  <si>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</si>
  <si>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</si>
  <si>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</si>
  <si>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</si>
  <si>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</si>
  <si>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</si>
  <si>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</si>
  <si>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</si>
  <si>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</si>
  <si>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</si>
  <si>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</si>
  <si>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</si>
  <si>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</si>
  <si>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</si>
  <si>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</si>
  <si>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</si>
  <si>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</si>
  <si>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</si>
  <si>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</si>
  <si>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</si>
  <si>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</si>
  <si>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</si>
  <si>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</si>
  <si>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</si>
  <si>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</si>
  <si>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</si>
  <si>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</si>
  <si>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</si>
  <si>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</si>
  <si>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</si>
  <si>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</si>
  <si>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</si>
  <si>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</si>
  <si>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</si>
  <si>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</si>
  <si>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</si>
  <si>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</si>
  <si>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</si>
  <si>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</si>
  <si>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</si>
  <si>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</si>
  <si>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</si>
  <si>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</si>
  <si>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</si>
  <si>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</si>
  <si>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</si>
  <si>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</si>
  <si>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</si>
  <si>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</si>
  <si>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</si>
  <si>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</si>
  <si>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</si>
  <si>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</si>
  <si>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</si>
  <si>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</si>
  <si>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</si>
  <si>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</si>
  <si>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</si>
  <si>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</si>
  <si>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</si>
  <si>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</si>
  <si>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</si>
  <si>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</si>
  <si>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</si>
  <si>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</si>
  <si>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</si>
  <si>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</si>
  <si>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</si>
  <si>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</si>
  <si>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</si>
  <si>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</si>
  <si>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</si>
  <si>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</si>
  <si>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</si>
  <si>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</si>
  <si>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</si>
  <si>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</si>
  <si>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</si>
  <si>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</si>
  <si>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</si>
  <si>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</si>
  <si>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</si>
  <si>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</si>
  <si>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</si>
  <si>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</si>
  <si>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</si>
  <si>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</si>
  <si>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</si>
  <si>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</si>
  <si>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</si>
  <si>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</si>
  <si>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</si>
  <si>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</si>
  <si>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</si>
  <si>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</si>
  <si>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</si>
  <si>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</si>
  <si>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</si>
  <si>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</si>
  <si>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</si>
  <si>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</si>
  <si>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</si>
  <si>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</si>
  <si>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</si>
  <si>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</si>
  <si>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</si>
  <si>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</si>
  <si>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</si>
  <si>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</si>
  <si>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</si>
  <si>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</si>
  <si>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</si>
  <si>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</si>
  <si>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</si>
  <si>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</si>
  <si>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</si>
  <si>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</si>
  <si>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</si>
  <si>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</si>
  <si>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</si>
  <si>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</si>
  <si>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</si>
  <si>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</si>
  <si>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</si>
  <si>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</si>
  <si>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</si>
  <si>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</si>
  <si>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</si>
  <si>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</si>
  <si>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</si>
  <si>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</si>
  <si>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</si>
  <si>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</si>
  <si>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</si>
  <si>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</si>
  <si>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</si>
  <si>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</si>
  <si>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</si>
  <si>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</si>
  <si>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</si>
  <si>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</si>
  <si>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</si>
  <si>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</si>
  <si>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</si>
  <si>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</si>
  <si>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</si>
  <si>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</si>
  <si>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</si>
  <si>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</si>
  <si>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</si>
  <si>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</si>
  <si>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</si>
  <si>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</si>
  <si>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</si>
  <si>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</si>
  <si>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</si>
  <si>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</si>
  <si>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</si>
  <si>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</si>
  <si>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</si>
  <si>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</si>
  <si>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</si>
  <si>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</si>
  <si>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</si>
  <si>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</si>
  <si>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</si>
  <si>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</si>
  <si>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</si>
  <si>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</si>
  <si>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</si>
  <si>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</si>
  <si>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</si>
  <si>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</si>
  <si>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</si>
  <si>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</si>
  <si>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</si>
  <si>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</si>
  <si>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</si>
  <si>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</si>
  <si>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</si>
  <si>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</si>
  <si>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</si>
  <si>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</si>
  <si>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</si>
  <si>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</si>
  <si>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</si>
  <si>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</si>
  <si>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</si>
  <si>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</si>
  <si>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</si>
  <si>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</si>
  <si>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</si>
  <si>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</si>
  <si>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</si>
  <si>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</si>
  <si>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</si>
  <si>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</si>
  <si>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</si>
  <si>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</si>
  <si>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</si>
  <si>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</si>
  <si>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</si>
  <si>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</si>
  <si>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</si>
  <si>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</si>
  <si>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</si>
  <si>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</si>
  <si>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</si>
  <si>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</si>
  <si>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</si>
  <si>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</si>
  <si>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</si>
  <si>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</si>
  <si>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</si>
  <si>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</si>
  <si>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</si>
  <si>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</si>
  <si>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</si>
  <si>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</si>
  <si>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</si>
  <si>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</si>
  <si>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</si>
  <si>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</si>
  <si>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</si>
  <si>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</si>
  <si>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</si>
  <si>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</si>
  <si>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</si>
  <si>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</si>
  <si>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</si>
  <si>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</si>
  <si>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</si>
  <si>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</si>
  <si>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</si>
  <si>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</si>
  <si>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</si>
  <si>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</si>
  <si>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</si>
  <si>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</si>
  <si>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</si>
  <si>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</si>
  <si>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</si>
  <si>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</si>
  <si>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</si>
  <si>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</si>
  <si>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</si>
  <si>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</si>
  <si>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</si>
  <si>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</si>
  <si>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</si>
  <si>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</si>
  <si>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</si>
  <si>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</si>
  <si>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</si>
  <si>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</si>
  <si>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</si>
  <si>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</si>
  <si>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</si>
  <si>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</si>
  <si>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</si>
  <si>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</si>
  <si>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</si>
  <si>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</si>
  <si>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</si>
  <si>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</si>
  <si>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</si>
  <si>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</si>
  <si>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</si>
  <si>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</si>
  <si>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</si>
  <si>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</si>
  <si>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</si>
  <si>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</si>
  <si>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</si>
  <si>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</si>
  <si>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</si>
  <si>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</si>
  <si>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</si>
  <si>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</si>
  <si>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</si>
  <si>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</si>
  <si>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</si>
  <si>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</si>
  <si>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</si>
  <si>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</si>
  <si>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</si>
  <si>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</si>
  <si>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</si>
  <si>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</si>
  <si>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</si>
  <si>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</si>
  <si>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</si>
  <si>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</si>
  <si>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</si>
  <si>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</si>
  <si>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</si>
  <si>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</si>
  <si>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</si>
  <si>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</si>
  <si>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</si>
  <si>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</si>
  <si>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</si>
  <si>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</si>
  <si>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</si>
  <si>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</si>
  <si>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</si>
  <si>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</si>
  <si>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</si>
  <si>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</si>
  <si>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</si>
  <si>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</si>
  <si>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</si>
  <si>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</si>
  <si>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</si>
  <si>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</si>
  <si>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</si>
  <si>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</si>
  <si>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</si>
  <si>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</si>
  <si>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</si>
  <si>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</si>
  <si>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</si>
  <si>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</si>
  <si>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</si>
  <si>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</si>
  <si>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</si>
  <si>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</si>
  <si>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</si>
  <si>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</si>
  <si>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</si>
  <si>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</si>
  <si>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</si>
  <si>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</si>
  <si>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</si>
  <si>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</si>
  <si>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</si>
  <si>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</si>
  <si>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</si>
  <si>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</si>
  <si>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</si>
  <si>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</si>
  <si>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</si>
  <si>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</si>
  <si>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</si>
  <si>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</si>
  <si>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</si>
  <si>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</si>
  <si>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</si>
  <si>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</si>
  <si>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</si>
  <si>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</si>
  <si>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</si>
  <si>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</si>
  <si>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</si>
  <si>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</si>
  <si>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</si>
  <si>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</si>
  <si>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</si>
  <si>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</si>
  <si>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</si>
  <si>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</si>
  <si>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</si>
  <si>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</si>
  <si>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</si>
  <si>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</si>
  <si>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</si>
  <si>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</si>
  <si>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</si>
  <si>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</si>
  <si>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</si>
  <si>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</si>
  <si>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</si>
  <si>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</si>
  <si>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</si>
  <si>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</si>
  <si>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</si>
  <si>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</si>
  <si>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</si>
  <si>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</si>
  <si>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</si>
  <si>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</si>
  <si>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</si>
  <si>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</si>
  <si>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</si>
  <si>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</si>
  <si>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</si>
  <si>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</si>
  <si>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</si>
  <si>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</si>
  <si>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</si>
  <si>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</si>
  <si>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</si>
  <si>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</si>
  <si>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</si>
  <si>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</si>
  <si>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</si>
  <si>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</si>
  <si>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</si>
  <si>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</si>
  <si>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</si>
  <si>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</si>
  <si>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</si>
  <si>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</si>
  <si>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</si>
  <si>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</si>
  <si>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</si>
  <si>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</si>
  <si>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</si>
  <si>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</si>
  <si>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</si>
  <si>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</si>
  <si>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</si>
  <si>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</si>
  <si>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</si>
  <si>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</si>
  <si>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</si>
  <si>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</si>
  <si>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</si>
  <si>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</si>
  <si>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</si>
  <si>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</si>
  <si>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</si>
  <si>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</si>
  <si>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</si>
  <si>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</si>
  <si>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</si>
  <si>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</si>
  <si>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</si>
  <si>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</si>
  <si>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</si>
  <si>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</si>
  <si>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</si>
  <si>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</si>
  <si>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</si>
  <si>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</si>
  <si>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</si>
  <si>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</si>
  <si>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</si>
  <si>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</si>
  <si>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</si>
  <si>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</si>
  <si>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</si>
  <si>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</si>
  <si>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</si>
  <si>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</si>
  <si>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</si>
  <si>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</si>
  <si>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</si>
  <si>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</si>
  <si>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</si>
  <si>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</si>
  <si>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</si>
  <si>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</si>
  <si>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</si>
  <si>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</si>
  <si>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</si>
  <si>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</si>
  <si>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</si>
  <si>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</si>
  <si>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</si>
  <si>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</si>
  <si>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</si>
  <si>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</si>
  <si>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</si>
  <si>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</si>
  <si>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</si>
  <si>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</si>
  <si>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</si>
  <si>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</si>
  <si>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</si>
  <si>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</si>
  <si>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</si>
  <si>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</si>
  <si>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</si>
  <si>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</si>
  <si>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</si>
  <si>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</si>
  <si>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</si>
  <si>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</si>
  <si>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</si>
  <si>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</si>
  <si>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</si>
  <si>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</si>
  <si>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</si>
  <si>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</si>
  <si>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</si>
  <si>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</si>
  <si>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</si>
  <si>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</si>
  <si>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</si>
  <si>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</si>
  <si>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</si>
  <si>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</si>
  <si>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</si>
  <si>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</si>
  <si>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</si>
  <si>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</si>
  <si>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</si>
  <si>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</si>
  <si>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</si>
  <si>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</si>
  <si>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</si>
  <si>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</si>
  <si>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</si>
  <si>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</si>
  <si>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</si>
  <si>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</si>
  <si>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</si>
  <si>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</si>
  <si>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</si>
  <si>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</si>
  <si>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</si>
  <si>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</si>
  <si>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</si>
  <si>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</si>
  <si>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</si>
  <si>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</si>
  <si>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</si>
  <si>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</si>
  <si>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</si>
  <si>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</si>
  <si>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</si>
  <si>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</si>
  <si>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</si>
  <si>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</si>
  <si>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</si>
  <si>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</si>
  <si>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</si>
  <si>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</si>
  <si>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</si>
  <si>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</si>
  <si>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</si>
  <si>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</si>
  <si>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</si>
  <si>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</si>
  <si>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</si>
  <si>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</si>
  <si>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</si>
  <si>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</si>
  <si>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</si>
  <si>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</si>
  <si>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</si>
  <si>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</si>
  <si>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</si>
  <si>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</si>
  <si>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</si>
  <si>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</si>
  <si>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</si>
  <si>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</si>
  <si>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</si>
  <si>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</si>
  <si>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</si>
  <si>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</si>
  <si>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</si>
  <si>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</si>
  <si>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</si>
  <si>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</si>
  <si>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</si>
  <si>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</si>
  <si>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</si>
  <si>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</si>
  <si>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</si>
  <si>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</si>
  <si>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</si>
  <si>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</si>
  <si>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</si>
  <si>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</si>
  <si>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</si>
  <si>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</si>
  <si>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</si>
  <si>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</si>
  <si>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</si>
  <si>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</si>
  <si>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</si>
  <si>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</si>
  <si>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</si>
  <si>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</si>
  <si>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</si>
  <si>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</si>
  <si>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</si>
  <si>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</si>
  <si>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</si>
  <si>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</si>
  <si>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</si>
  <si>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</si>
  <si>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</si>
  <si>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</si>
  <si>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</si>
  <si>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</si>
  <si>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</si>
  <si>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</si>
  <si>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</si>
  <si>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</si>
  <si>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</si>
  <si>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</si>
  <si>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</si>
  <si>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</si>
  <si>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</si>
  <si>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</si>
  <si>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</si>
  <si>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</si>
  <si>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</si>
  <si>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</si>
  <si>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</si>
  <si>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</si>
  <si>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</si>
  <si>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</si>
  <si>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</si>
  <si>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</si>
  <si>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</si>
  <si>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</si>
  <si>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</si>
  <si>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</si>
  <si>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</si>
  <si>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</si>
  <si>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</si>
  <si>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</si>
  <si>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</si>
  <si>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</si>
  <si>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</si>
  <si>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</si>
  <si>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</si>
  <si>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</si>
  <si>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</si>
  <si>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</si>
  <si>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</si>
  <si>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</si>
  <si>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</si>
  <si>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</si>
  <si>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</si>
  <si>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</si>
  <si>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</si>
  <si>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</si>
  <si>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</si>
  <si>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</si>
  <si>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</si>
  <si>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</si>
  <si>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</si>
  <si>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</si>
  <si>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</si>
  <si>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</si>
  <si>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</si>
  <si>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</si>
  <si>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</si>
  <si>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</si>
  <si>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</si>
  <si>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</si>
  <si>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</si>
  <si>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</si>
  <si>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</si>
  <si>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</si>
  <si>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</si>
  <si>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</si>
  <si>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</si>
  <si>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</si>
  <si>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</si>
  <si>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</si>
  <si>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</si>
  <si>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</si>
  <si>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</si>
  <si>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</si>
  <si>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</si>
  <si>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</si>
  <si>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</si>
  <si>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</si>
  <si>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</si>
  <si>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</si>
  <si>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</si>
  <si>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</si>
  <si>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</si>
  <si>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</si>
  <si>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</si>
  <si>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</si>
  <si>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</si>
  <si>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</si>
  <si>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</si>
  <si>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</si>
  <si>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</si>
  <si>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</si>
  <si>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</si>
  <si>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</si>
  <si>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</si>
  <si>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</si>
  <si>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</si>
  <si>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</si>
  <si>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</si>
  <si>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</si>
  <si>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</si>
  <si>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</si>
  <si>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</si>
  <si>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</si>
  <si>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</si>
  <si>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</si>
  <si>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</si>
  <si>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</si>
  <si>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</si>
  <si>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</si>
  <si>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</si>
  <si>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</si>
  <si>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</si>
  <si>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</si>
  <si>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</si>
  <si>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</si>
  <si>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</si>
  <si>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</si>
  <si>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</si>
  <si>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</si>
  <si>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</si>
  <si>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</si>
  <si>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</si>
  <si>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</si>
  <si>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</si>
  <si>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</si>
  <si>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</si>
  <si>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</si>
  <si>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</si>
  <si>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</si>
  <si>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</si>
  <si>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</si>
  <si>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</si>
  <si>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</si>
  <si>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</si>
  <si>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</si>
  <si>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</si>
  <si>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</si>
  <si>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</si>
  <si>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</si>
  <si>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</si>
  <si>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</si>
  <si>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</si>
  <si>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</si>
  <si>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</si>
  <si>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</si>
  <si>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</si>
  <si>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</si>
  <si>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</si>
  <si>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</si>
  <si>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</si>
  <si>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</si>
  <si>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</si>
  <si>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</si>
  <si>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</si>
  <si>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</si>
  <si>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</si>
  <si>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</si>
  <si>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</si>
  <si>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</si>
  <si>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</si>
  <si>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</si>
  <si>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</si>
  <si>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</si>
  <si>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</si>
  <si>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</si>
  <si>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</si>
  <si>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</si>
  <si>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</si>
  <si>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</si>
  <si>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</si>
  <si>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</si>
  <si>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</si>
  <si>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</si>
  <si>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</si>
  <si>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</si>
  <si>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</si>
  <si>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</si>
  <si>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</si>
  <si>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</si>
  <si>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</si>
  <si>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</si>
  <si>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</si>
  <si>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</si>
  <si>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</si>
  <si>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</si>
  <si>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</si>
  <si>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</si>
  <si>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</si>
  <si>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</si>
  <si>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</si>
  <si>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</si>
  <si>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</si>
  <si>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</si>
  <si>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</si>
  <si>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</si>
  <si>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</si>
  <si>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</si>
  <si>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</si>
  <si>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</si>
  <si>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</si>
  <si>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</si>
  <si>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</si>
  <si>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</si>
  <si>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</si>
  <si>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</si>
  <si>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</si>
  <si>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</si>
  <si>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</si>
  <si>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</si>
  <si>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</si>
  <si>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</si>
  <si>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</si>
  <si>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</si>
  <si>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</si>
  <si>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</si>
  <si>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</si>
  <si>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</si>
  <si>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</si>
  <si>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</si>
  <si>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</si>
  <si>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</si>
  <si>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</si>
  <si>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</si>
  <si>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</si>
  <si>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</si>
  <si>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</si>
  <si>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</si>
  <si>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</si>
  <si>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</si>
  <si>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</si>
  <si>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</si>
  <si>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</si>
  <si>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</si>
  <si>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</si>
  <si>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</si>
  <si>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</si>
  <si>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</si>
  <si>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</si>
  <si>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</si>
  <si>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</si>
  <si>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</si>
  <si>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</si>
  <si>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</si>
  <si>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</si>
  <si>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</si>
  <si>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</si>
  <si>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</si>
  <si>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</si>
  <si>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</si>
  <si>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</si>
  <si>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</si>
  <si>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</si>
  <si>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</si>
  <si>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</si>
  <si>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</si>
  <si>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</si>
  <si>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</si>
  <si>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</si>
  <si>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</si>
  <si>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</si>
  <si>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</si>
  <si>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</si>
  <si>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</si>
  <si>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</si>
  <si>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</si>
  <si>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</si>
  <si>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</si>
  <si>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</si>
  <si>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</si>
  <si>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</si>
  <si>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</si>
  <si>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</si>
  <si>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</si>
  <si>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</si>
  <si>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</si>
  <si>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</si>
  <si>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</si>
  <si>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</si>
  <si>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</si>
  <si>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</si>
  <si>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</si>
  <si>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</si>
  <si>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</si>
  <si>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</si>
  <si>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</si>
  <si>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</si>
  <si>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</si>
  <si>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</si>
  <si>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</si>
  <si>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</si>
  <si>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</si>
  <si>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</si>
  <si>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</si>
  <si>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</si>
  <si>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</si>
  <si>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</si>
  <si>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</si>
  <si>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</si>
  <si>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</si>
  <si>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</si>
  <si>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</si>
  <si>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</si>
  <si>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</si>
  <si>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</si>
  <si>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</si>
  <si>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</si>
  <si>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</si>
  <si>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</si>
  <si>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</si>
  <si>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</si>
  <si>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</si>
  <si>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</si>
  <si>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</si>
  <si>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</si>
  <si>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</si>
  <si>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</si>
  <si>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</si>
  <si>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</si>
  <si>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</si>
  <si>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</si>
  <si>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</si>
  <si>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</si>
  <si>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</si>
  <si>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</si>
  <si>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</si>
  <si>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</si>
  <si>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</si>
  <si>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</si>
  <si>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</si>
  <si>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</si>
  <si>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</si>
  <si>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</si>
  <si>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</si>
  <si>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</si>
  <si>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</si>
  <si>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</si>
  <si>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</si>
  <si>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</si>
  <si>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</si>
  <si>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</si>
  <si>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</si>
  <si>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</si>
  <si>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</si>
  <si>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</si>
  <si>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</si>
  <si>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</si>
  <si>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</si>
  <si>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</si>
  <si>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</si>
  <si>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</si>
  <si>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</si>
  <si>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</si>
  <si>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</si>
  <si>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</si>
  <si>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</si>
  <si>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</si>
  <si>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</si>
  <si>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</si>
  <si>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</si>
  <si>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</si>
  <si>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</si>
  <si>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</si>
  <si>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</si>
  <si>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</si>
  <si>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</si>
  <si>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</si>
  <si>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</si>
  <si>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</si>
  <si>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</si>
  <si>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</si>
  <si>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</si>
  <si>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</si>
  <si>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</si>
  <si>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</si>
  <si>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</si>
  <si>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</si>
  <si>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</si>
  <si>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</si>
  <si>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</si>
  <si>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</si>
  <si>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</si>
  <si>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</si>
  <si>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</si>
  <si>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</si>
  <si>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</si>
  <si>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</si>
  <si>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</si>
  <si>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</si>
  <si>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</si>
  <si>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</si>
  <si>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</si>
  <si>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</si>
  <si>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</si>
  <si>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</si>
  <si>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</si>
  <si>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</si>
  <si>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</si>
  <si>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</si>
  <si>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</si>
  <si>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</si>
  <si>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</si>
  <si>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</si>
  <si>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</si>
  <si>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</si>
  <si>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</si>
  <si>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</si>
  <si>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</si>
  <si>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</si>
  <si>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</si>
  <si>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</si>
  <si>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</si>
  <si>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</si>
  <si>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</si>
  <si>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</si>
  <si>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</si>
  <si>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</si>
  <si>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</si>
  <si>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</si>
  <si>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</si>
  <si>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</si>
  <si>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</si>
  <si>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</si>
  <si>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</si>
  <si>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</si>
  <si>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</si>
  <si>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</si>
  <si>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</si>
  <si>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</si>
  <si>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</si>
  <si>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</si>
  <si>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</si>
  <si>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</si>
  <si>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</si>
  <si>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</si>
  <si>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</si>
  <si>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</si>
  <si>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</si>
  <si>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</si>
  <si>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</si>
  <si>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</si>
  <si>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</si>
  <si>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</si>
  <si>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</si>
  <si>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</si>
  <si>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</si>
  <si>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</si>
  <si>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</si>
  <si>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</si>
  <si>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</si>
  <si>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</si>
  <si>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</si>
  <si>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</si>
  <si>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</si>
  <si>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</si>
  <si>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</si>
  <si>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</si>
  <si>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</si>
  <si>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</si>
  <si>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</si>
  <si>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</si>
  <si>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</si>
  <si>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</si>
  <si>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</si>
  <si>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</si>
  <si>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</si>
  <si>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</si>
  <si>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</si>
  <si>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</si>
  <si>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</si>
  <si>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</si>
  <si>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</si>
  <si>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</si>
  <si>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</si>
  <si>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</si>
  <si>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</si>
  <si>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</si>
  <si>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</si>
  <si>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</si>
  <si>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</si>
  <si>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</si>
  <si>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</si>
  <si>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</si>
  <si>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</si>
  <si>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</si>
  <si>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</si>
  <si>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</si>
  <si>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</si>
  <si>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</si>
  <si>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</si>
  <si>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</si>
  <si>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</si>
  <si>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</si>
  <si>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</si>
  <si>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</si>
  <si>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</si>
  <si>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</si>
  <si>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</si>
  <si>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</si>
  <si>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</si>
  <si>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</si>
  <si>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</si>
  <si>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</si>
  <si>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</si>
  <si>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</si>
  <si>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</si>
  <si>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</si>
  <si>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</si>
  <si>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</si>
  <si>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</si>
  <si>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</si>
  <si>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</si>
  <si>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</si>
  <si>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</si>
  <si>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</si>
  <si>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</si>
  <si>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</si>
  <si>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</si>
  <si>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</si>
  <si>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</si>
  <si>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</si>
  <si>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</si>
  <si>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</si>
  <si>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</si>
  <si>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</si>
  <si>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</si>
  <si>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</si>
  <si>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</si>
  <si>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</si>
  <si>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</si>
  <si>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</si>
  <si>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</si>
  <si>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</si>
  <si>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</si>
  <si>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</si>
  <si>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</si>
  <si>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</si>
  <si>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</si>
  <si>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</si>
  <si>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</si>
  <si>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</si>
  <si>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</si>
  <si>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</si>
  <si>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</si>
  <si>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</si>
  <si>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</si>
  <si>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</si>
  <si>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</si>
  <si>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</si>
  <si>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</si>
  <si>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</si>
  <si>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</si>
  <si>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</si>
  <si>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</si>
  <si>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</si>
  <si>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</si>
  <si>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</si>
  <si>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</si>
  <si>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</si>
  <si>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</si>
  <si>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</si>
  <si>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</si>
  <si>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</si>
  <si>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</si>
  <si>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</si>
  <si>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</si>
  <si>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</si>
  <si>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</si>
  <si>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</si>
  <si>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</si>
  <si>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</si>
  <si>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</si>
  <si>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</si>
  <si>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</si>
  <si>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</si>
  <si>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</si>
  <si>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</si>
  <si>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</si>
  <si>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</si>
  <si>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</si>
  <si>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</si>
  <si>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</si>
  <si>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</si>
  <si>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</si>
  <si>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</si>
  <si>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</si>
  <si>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</si>
  <si>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</si>
  <si>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</si>
  <si>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</si>
  <si>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</si>
  <si>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</si>
  <si>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</si>
  <si>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</si>
  <si>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</si>
  <si>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</si>
  <si>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</si>
  <si>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</si>
  <si>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</si>
  <si>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</si>
  <si>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</si>
  <si>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</si>
  <si>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</si>
  <si>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</si>
  <si>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</si>
  <si>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</si>
  <si>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</si>
  <si>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</si>
  <si>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</si>
  <si>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</si>
  <si>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</si>
  <si>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</si>
  <si>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</si>
  <si>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</si>
  <si>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</si>
  <si>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</si>
  <si>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</si>
  <si>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</si>
  <si>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</si>
  <si>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</si>
  <si>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</si>
  <si>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</si>
  <si>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</si>
  <si>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</si>
  <si>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</si>
  <si>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</si>
  <si>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</si>
  <si>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</si>
  <si>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</si>
  <si>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</si>
  <si>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</si>
  <si>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</si>
  <si>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</si>
  <si>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</si>
  <si>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</si>
  <si>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</si>
  <si>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</si>
  <si>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</si>
  <si>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</si>
  <si>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</si>
  <si>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</si>
  <si>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</si>
  <si>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</si>
  <si>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</si>
  <si>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</si>
  <si>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</si>
  <si>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</si>
  <si>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</si>
  <si>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</si>
  <si>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</si>
  <si>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</si>
  <si>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</si>
  <si>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</si>
  <si>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</si>
  <si>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</si>
  <si>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</si>
  <si>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</si>
  <si>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</si>
  <si>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</si>
  <si>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</si>
  <si>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</si>
  <si>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</si>
  <si>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</si>
  <si>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</si>
  <si>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</si>
  <si>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</si>
  <si>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</si>
  <si>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</si>
  <si>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</si>
  <si>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</si>
  <si>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</si>
  <si>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</si>
  <si>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</si>
  <si>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</si>
  <si>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</si>
  <si>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</si>
  <si>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</si>
  <si>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</si>
  <si>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</si>
  <si>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</si>
  <si>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</si>
  <si>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</si>
  <si>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</si>
  <si>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</si>
  <si>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</si>
  <si>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</si>
  <si>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</si>
  <si>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</si>
  <si>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</si>
  <si>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</si>
  <si>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</si>
  <si>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</si>
  <si>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</si>
  <si>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</si>
  <si>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</si>
  <si>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</si>
  <si>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</si>
  <si>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</si>
  <si>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</si>
  <si>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</si>
  <si>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</si>
  <si>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</si>
  <si>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</si>
  <si>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</si>
  <si>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</si>
  <si>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</si>
  <si>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</si>
  <si>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</si>
  <si>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</si>
  <si>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</si>
  <si>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</si>
  <si>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</si>
  <si>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</si>
  <si>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</si>
  <si>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</si>
  <si>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</si>
  <si>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</si>
  <si>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</si>
  <si>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</si>
  <si>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</si>
  <si>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</si>
  <si>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</si>
  <si>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</si>
  <si>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</si>
  <si>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</si>
  <si>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</si>
  <si>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</si>
  <si>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</si>
  <si>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</si>
  <si>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</si>
  <si>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</si>
  <si>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</si>
  <si>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</si>
  <si>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</si>
  <si>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</si>
  <si>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</si>
  <si>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</si>
  <si>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</si>
  <si>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</si>
  <si>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</si>
  <si>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</si>
  <si>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</si>
  <si>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</si>
  <si>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</si>
  <si>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</si>
  <si>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</si>
  <si>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</si>
  <si>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</si>
  <si>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</si>
  <si>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</si>
  <si>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</si>
  <si>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</si>
  <si>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</si>
  <si>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</si>
  <si>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</si>
  <si>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</si>
  <si>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</si>
  <si>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</si>
  <si>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</si>
  <si>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</si>
  <si>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</si>
  <si>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</si>
  <si>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</si>
  <si>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</si>
  <si>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</si>
  <si>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</si>
  <si>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</si>
  <si>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</si>
  <si>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</si>
  <si>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</si>
  <si>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</si>
  <si>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</si>
  <si>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</si>
  <si>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</si>
  <si>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</si>
  <si>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</si>
  <si>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</si>
  <si>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</si>
  <si>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</si>
  <si>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</si>
  <si>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</si>
  <si>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</si>
  <si>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</si>
  <si>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</si>
  <si>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</si>
  <si>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</si>
  <si>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</si>
  <si>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</si>
  <si>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</si>
  <si>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</si>
  <si>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</si>
  <si>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</si>
  <si>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</si>
  <si>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</si>
  <si>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</si>
  <si>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</si>
  <si>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</si>
  <si>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</si>
  <si>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</si>
  <si>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</si>
  <si>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</si>
  <si>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</si>
  <si>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</si>
  <si>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</si>
  <si>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</si>
  <si>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</si>
  <si>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</si>
  <si>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</si>
  <si>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</si>
  <si>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</si>
  <si>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</si>
  <si>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</si>
  <si>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</si>
  <si>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</si>
  <si>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</si>
  <si>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</si>
  <si>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</si>
  <si>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</si>
  <si>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</si>
  <si>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</si>
  <si>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</si>
  <si>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</si>
  <si>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</si>
  <si>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</si>
  <si>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</si>
  <si>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</si>
  <si>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</si>
  <si>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</si>
  <si>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</si>
  <si>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</si>
  <si>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</si>
  <si>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</si>
  <si>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</si>
  <si>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</si>
  <si>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</si>
  <si>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</si>
  <si>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</si>
  <si>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</si>
  <si>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</si>
  <si>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</si>
  <si>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</si>
  <si>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</si>
  <si>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</si>
  <si>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</si>
  <si>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</si>
  <si>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</si>
  <si>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</si>
  <si>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</si>
  <si>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</si>
  <si>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</si>
  <si>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</si>
  <si>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</si>
  <si>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</si>
  <si>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</si>
  <si>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</si>
  <si>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</si>
  <si>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</si>
  <si>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</si>
  <si>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</si>
  <si>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</si>
  <si>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</si>
  <si>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</si>
  <si>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</si>
  <si>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</si>
  <si>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</si>
  <si>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</si>
  <si>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</si>
  <si>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</si>
  <si>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</si>
  <si>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</si>
  <si>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</si>
  <si>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</si>
  <si>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</si>
  <si>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</si>
  <si>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</si>
  <si>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</si>
  <si>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</si>
  <si>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</si>
  <si>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</si>
  <si>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</si>
  <si>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</si>
  <si>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</si>
  <si>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</si>
  <si>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</si>
  <si>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</si>
  <si>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</si>
  <si>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</si>
  <si>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</si>
  <si>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</si>
  <si>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</si>
  <si>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</si>
  <si>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</si>
  <si>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</si>
  <si>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</si>
  <si>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</si>
  <si>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</si>
  <si>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</si>
  <si>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</si>
  <si>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</si>
  <si>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</si>
  <si>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</si>
  <si>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</si>
  <si>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</si>
  <si>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</si>
  <si>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</si>
  <si>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</si>
  <si>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</si>
  <si>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</si>
  <si>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</si>
  <si>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</si>
  <si>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</si>
  <si>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</si>
  <si>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</si>
  <si>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</si>
  <si>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</si>
  <si>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</si>
  <si>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</si>
  <si>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</si>
  <si>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</si>
  <si>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</si>
  <si>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</si>
  <si>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</si>
  <si>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</si>
  <si>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</si>
  <si>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</si>
  <si>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</si>
  <si>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</si>
  <si>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</si>
  <si>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</si>
  <si>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</si>
  <si>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</si>
  <si>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</si>
  <si>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</si>
  <si>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</si>
  <si>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</si>
  <si>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</si>
  <si>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</si>
  <si>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</si>
  <si>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</si>
  <si>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</si>
  <si>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</si>
  <si>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</si>
  <si>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</si>
  <si>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</si>
  <si>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</si>
  <si>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</si>
  <si>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</si>
  <si>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</si>
  <si>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</si>
  <si>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</si>
  <si>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</si>
  <si>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</si>
  <si>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</si>
  <si>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</si>
  <si>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</si>
  <si>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</si>
  <si>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</si>
  <si>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</si>
  <si>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</si>
  <si>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</si>
  <si>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</si>
  <si>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</si>
  <si>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</si>
  <si>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</si>
  <si>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</si>
  <si>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</si>
  <si>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</si>
  <si>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</si>
  <si>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</si>
  <si>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</si>
  <si>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</si>
  <si>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</si>
  <si>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</si>
  <si>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</si>
  <si>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</si>
  <si>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</si>
  <si>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</si>
  <si>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</si>
  <si>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</si>
  <si>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</si>
  <si>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</si>
  <si>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</si>
  <si>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</si>
  <si>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</si>
  <si>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</si>
  <si>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</si>
  <si>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</si>
  <si>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</si>
  <si>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</si>
  <si>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</si>
  <si>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</si>
  <si>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</si>
  <si>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</si>
  <si>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</si>
  <si>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</si>
  <si>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</si>
  <si>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</si>
  <si>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</si>
  <si>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</si>
  <si>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</si>
  <si>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</si>
  <si>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</si>
  <si>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</si>
  <si>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</si>
  <si>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</si>
  <si>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</si>
  <si>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</si>
  <si>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</si>
  <si>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</si>
  <si>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</si>
  <si>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</si>
  <si>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</si>
  <si>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</si>
  <si>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</si>
  <si>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</si>
  <si>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</si>
  <si>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</si>
  <si>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</si>
  <si>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</si>
  <si>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</si>
  <si>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</si>
  <si>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</si>
  <si>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</si>
  <si>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</si>
  <si>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</si>
  <si>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</si>
  <si>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</si>
  <si>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</si>
  <si>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</si>
  <si>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</si>
  <si>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</si>
  <si>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</si>
  <si>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</si>
  <si>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</si>
  <si>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</si>
  <si>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</si>
  <si>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</si>
  <si>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</si>
  <si>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</si>
  <si>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</si>
  <si>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</si>
  <si>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</si>
  <si>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</si>
  <si>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</si>
  <si>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</si>
  <si>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</si>
  <si>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</si>
  <si>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</si>
  <si>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</si>
  <si>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</si>
  <si>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</si>
  <si>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</si>
  <si>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</si>
  <si>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</si>
  <si>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</si>
  <si>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</si>
  <si>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</si>
  <si>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</si>
  <si>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</si>
  <si>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</si>
  <si>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</si>
  <si>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</si>
  <si>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</si>
  <si>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</si>
  <si>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</si>
  <si>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</si>
  <si>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</si>
  <si>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</si>
  <si>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</si>
  <si>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</si>
  <si>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</si>
  <si>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</si>
  <si>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</si>
  <si>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</si>
  <si>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</si>
  <si>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</si>
  <si>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</si>
  <si>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</si>
  <si>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</si>
  <si>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</si>
  <si>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</si>
  <si>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</si>
  <si>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</si>
  <si>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</si>
  <si>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</si>
  <si>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</si>
  <si>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</si>
  <si>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</si>
  <si>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</si>
  <si>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</si>
  <si>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</si>
  <si>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</si>
  <si>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</si>
  <si>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</si>
  <si>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</si>
  <si>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</si>
  <si>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</si>
  <si>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</si>
  <si>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</si>
  <si>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</si>
  <si>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</si>
  <si>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</si>
  <si>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</si>
  <si>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</si>
  <si>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</si>
  <si>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</si>
  <si>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</si>
  <si>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</si>
  <si>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</si>
  <si>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</si>
  <si>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</si>
  <si>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</si>
  <si>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</si>
  <si>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</si>
  <si>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</si>
  <si>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</si>
  <si>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</si>
  <si>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</si>
  <si>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</si>
  <si>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</si>
  <si>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</si>
  <si>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</si>
  <si>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</si>
  <si>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</si>
  <si>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</si>
  <si>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</si>
  <si>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</si>
  <si>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</si>
  <si>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</si>
  <si>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</si>
  <si>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</si>
  <si>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</si>
  <si>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</si>
  <si>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</si>
  <si>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</si>
  <si>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</si>
  <si>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</si>
  <si>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</si>
  <si>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</si>
  <si>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</si>
  <si>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</si>
  <si>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</si>
  <si>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</si>
  <si>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</si>
  <si>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</si>
  <si>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</si>
  <si>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</si>
  <si>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</si>
  <si>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</si>
  <si>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</si>
  <si>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</si>
  <si>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</si>
  <si>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</si>
  <si>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</si>
  <si>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</si>
  <si>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</si>
  <si>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</si>
  <si>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</si>
  <si>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</si>
  <si>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</si>
  <si>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</si>
  <si>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</si>
  <si>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</si>
  <si>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</si>
  <si>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</si>
  <si>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</si>
  <si>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</si>
  <si>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</si>
  <si>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</si>
  <si>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</si>
  <si>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</si>
  <si>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</si>
  <si>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</si>
  <si>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</si>
  <si>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</si>
  <si>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</si>
  <si>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</si>
  <si>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</si>
  <si>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</si>
  <si>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</si>
  <si>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</si>
  <si>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</si>
  <si>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</si>
  <si>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</si>
  <si>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</si>
  <si>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</si>
  <si>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</si>
  <si>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</si>
  <si>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</si>
  <si>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</si>
  <si>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</si>
  <si>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</si>
  <si>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</si>
  <si>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</si>
  <si>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</si>
  <si>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</si>
  <si>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</si>
  <si>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</si>
  <si>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</si>
  <si>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</si>
  <si>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</si>
  <si>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</si>
  <si>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</si>
  <si>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</si>
  <si>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</si>
  <si>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</si>
  <si>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</si>
  <si>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</si>
  <si>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</si>
  <si>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</si>
  <si>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</si>
  <si>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</si>
  <si>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</si>
  <si>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</si>
  <si>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</si>
  <si>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</si>
  <si>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</si>
  <si>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</si>
  <si>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</si>
  <si>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</si>
  <si>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</si>
  <si>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</si>
  <si>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</si>
  <si>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</si>
  <si>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</si>
  <si>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</si>
  <si>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</si>
  <si>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</si>
  <si>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</si>
  <si>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</si>
  <si>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</si>
  <si>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</si>
  <si>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</si>
  <si>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</si>
  <si>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</si>
  <si>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</si>
  <si>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</si>
  <si>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</si>
  <si>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</si>
  <si>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</si>
  <si>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</si>
  <si>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</si>
  <si>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</si>
  <si>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</si>
  <si>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</si>
  <si>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</si>
  <si>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</si>
  <si>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</si>
  <si>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</si>
  <si>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</si>
  <si>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</si>
  <si>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</si>
  <si>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</si>
  <si>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</si>
  <si>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</si>
  <si>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</si>
  <si>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</si>
  <si>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</si>
  <si>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</si>
  <si>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</si>
  <si>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</si>
  <si>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</si>
  <si>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</si>
  <si>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</si>
  <si>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</si>
  <si>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</si>
  <si>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</si>
  <si>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</si>
  <si>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</si>
  <si>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</si>
  <si>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</si>
  <si>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</si>
  <si>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</si>
  <si>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</si>
  <si>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</si>
  <si>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</si>
  <si>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</si>
  <si>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</si>
  <si>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</si>
  <si>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</si>
  <si>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</si>
  <si>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</si>
  <si>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</si>
  <si>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</si>
  <si>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</si>
  <si>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</si>
  <si>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</si>
  <si>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</si>
  <si>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</si>
  <si>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</si>
  <si>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</si>
  <si>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</si>
  <si>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</si>
  <si>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</si>
  <si>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</si>
  <si>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</si>
  <si>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</si>
  <si>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</si>
  <si>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</si>
  <si>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</si>
  <si>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</si>
  <si>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</si>
  <si>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</si>
  <si>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</si>
  <si>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</si>
  <si>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</si>
  <si>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</si>
  <si>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</si>
  <si>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</si>
  <si>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</si>
  <si>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</si>
  <si>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</si>
  <si>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</si>
  <si>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</si>
  <si>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</si>
  <si>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</si>
  <si>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</si>
  <si>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</si>
  <si>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</si>
  <si>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</si>
  <si>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</si>
  <si>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</si>
  <si>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</si>
  <si>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</si>
  <si>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</si>
  <si>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</si>
  <si>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</si>
  <si>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</si>
  <si>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</si>
  <si>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</si>
  <si>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</si>
  <si>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</si>
  <si>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</si>
  <si>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</si>
  <si>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</si>
  <si>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</si>
  <si>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</si>
  <si>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</si>
  <si>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</si>
  <si>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</si>
  <si>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</si>
  <si>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</si>
  <si>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</si>
  <si>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</si>
  <si>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</si>
  <si>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</si>
  <si>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</si>
  <si>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</si>
  <si>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</si>
  <si>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</si>
  <si>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</si>
  <si>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</si>
  <si>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</si>
  <si>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</si>
  <si>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</si>
  <si>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</si>
  <si>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</si>
  <si>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</si>
  <si>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</si>
  <si>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</si>
  <si>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</si>
  <si>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</si>
  <si>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</si>
  <si>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</si>
  <si>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</si>
  <si>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</si>
  <si>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</si>
  <si>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</si>
  <si>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</si>
  <si>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</si>
  <si>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</si>
  <si>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</si>
  <si>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</si>
  <si>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</si>
  <si>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</si>
  <si>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</si>
  <si>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</si>
  <si>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</si>
  <si>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</si>
  <si>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</si>
  <si>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</si>
  <si>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</si>
  <si>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</si>
  <si>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</si>
  <si>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</si>
  <si>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</si>
  <si>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</si>
  <si>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</si>
  <si>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</si>
  <si>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</si>
  <si>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</si>
  <si>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</si>
  <si>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</si>
  <si>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</si>
  <si>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</si>
  <si>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</si>
  <si>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</si>
  <si>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</si>
  <si>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</si>
  <si>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</si>
  <si>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</si>
  <si>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</si>
  <si>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</si>
  <si>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</si>
  <si>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</si>
  <si>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</si>
  <si>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</si>
  <si>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</si>
  <si>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</si>
  <si>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</si>
  <si>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</si>
  <si>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</si>
  <si>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</si>
  <si>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</si>
  <si>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</si>
  <si>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</si>
  <si>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</si>
  <si>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</si>
  <si>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</si>
  <si>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</si>
  <si>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</si>
  <si>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</si>
  <si>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</si>
  <si>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</si>
  <si>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</si>
  <si>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</si>
  <si>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</si>
  <si>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</si>
  <si>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</si>
  <si>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</si>
  <si>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</si>
  <si>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</si>
  <si>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</si>
  <si>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</si>
  <si>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</si>
  <si>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</si>
  <si>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</si>
  <si>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</si>
  <si>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</si>
  <si>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</si>
  <si>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</si>
  <si>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</si>
  <si>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</si>
  <si>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</si>
  <si>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</si>
  <si>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</si>
  <si>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</si>
  <si>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</si>
  <si>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</si>
  <si>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</si>
  <si>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</si>
  <si>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</si>
  <si>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</si>
  <si>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</si>
  <si>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</si>
  <si>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</si>
  <si>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</si>
  <si>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</si>
  <si>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</si>
  <si>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</si>
  <si>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</si>
  <si>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</si>
  <si>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</si>
  <si>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</si>
  <si>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</si>
  <si>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</si>
  <si>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</si>
  <si>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</si>
  <si>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</si>
  <si>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</si>
  <si>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</si>
  <si>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</si>
  <si>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</si>
  <si>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</si>
  <si>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</si>
  <si>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</si>
  <si>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</si>
  <si>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</si>
  <si>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</si>
  <si>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</si>
  <si>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</si>
  <si>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</si>
  <si>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</si>
  <si>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</si>
  <si>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</si>
  <si>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</si>
  <si>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</si>
  <si>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</si>
  <si>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</si>
  <si>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</si>
  <si>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</si>
  <si>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</si>
  <si>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</si>
  <si>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</si>
  <si>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</si>
  <si>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</si>
  <si>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</si>
  <si>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</si>
  <si>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</si>
  <si>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</si>
  <si>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</si>
  <si>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</si>
  <si>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</si>
  <si>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</si>
  <si>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</si>
  <si>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</si>
  <si>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</si>
  <si>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</si>
  <si>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</si>
  <si>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</si>
  <si>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</si>
  <si>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</si>
  <si>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</si>
  <si>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</si>
  <si>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</si>
  <si>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</si>
  <si>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</si>
  <si>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</si>
  <si>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</si>
  <si>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</si>
  <si>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</si>
  <si>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</si>
  <si>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</si>
  <si>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</si>
  <si>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</si>
  <si>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</si>
  <si>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</si>
  <si>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</si>
  <si>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</si>
  <si>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</si>
  <si>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</si>
  <si>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</si>
  <si>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</si>
  <si>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</si>
  <si>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</si>
  <si>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</si>
  <si>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</si>
  <si>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</si>
  <si>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</si>
  <si>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</si>
  <si>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</si>
  <si>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</si>
  <si>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</si>
  <si>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</si>
  <si>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</si>
  <si>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</si>
  <si>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</si>
  <si>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</si>
  <si>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</si>
  <si>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</si>
  <si>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</si>
  <si>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</si>
  <si>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</si>
  <si>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</si>
  <si>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</si>
  <si>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</si>
  <si>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</si>
  <si>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</si>
  <si>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</si>
  <si>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</si>
  <si>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</si>
  <si>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</si>
  <si>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</si>
  <si>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</si>
  <si>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</si>
  <si>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</si>
  <si>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</si>
  <si>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</si>
  <si>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</si>
  <si>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</si>
  <si>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</si>
  <si>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</si>
  <si>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</si>
  <si>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</si>
  <si>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</si>
  <si>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</si>
  <si>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</si>
  <si>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</si>
  <si>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</si>
  <si>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</si>
  <si>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</si>
  <si>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</si>
  <si>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</si>
  <si>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</si>
  <si>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</si>
  <si>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</si>
  <si>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</si>
  <si>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</si>
  <si>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</si>
  <si>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</si>
  <si>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</si>
  <si>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</si>
  <si>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</si>
  <si>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</si>
  <si>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</si>
  <si>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</si>
  <si>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</si>
  <si>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</si>
  <si>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</si>
  <si>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</si>
  <si>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</si>
  <si>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</si>
  <si>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</si>
  <si>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</si>
  <si>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</si>
  <si>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</si>
  <si>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</si>
  <si>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</si>
  <si>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</si>
  <si>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</si>
  <si>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</si>
  <si>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</si>
  <si>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</si>
  <si>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</si>
  <si>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</si>
  <si>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</si>
  <si>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</si>
  <si>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</si>
  <si>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</si>
  <si>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</si>
  <si>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</si>
  <si>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</si>
  <si>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</si>
  <si>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</si>
  <si>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</si>
  <si>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</si>
  <si>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</si>
  <si>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</si>
  <si>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</si>
  <si>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</si>
  <si>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</si>
  <si>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</si>
  <si>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</si>
  <si>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</si>
  <si>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</si>
  <si>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</si>
  <si>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</si>
  <si>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</si>
  <si>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</si>
  <si>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</si>
  <si>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</si>
  <si>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</si>
  <si>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</si>
  <si>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</si>
  <si>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</si>
  <si>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</si>
  <si>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</si>
  <si>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</si>
  <si>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</si>
  <si>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</si>
  <si>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</si>
  <si>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</si>
  <si>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</si>
  <si>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</si>
  <si>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</si>
  <si>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</si>
  <si>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</si>
  <si>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</si>
  <si>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</si>
  <si>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</si>
  <si>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</si>
  <si>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</si>
  <si>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</si>
  <si>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</si>
  <si>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</si>
  <si>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</si>
  <si>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</si>
  <si>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</si>
  <si>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</si>
  <si>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</si>
  <si>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</si>
  <si>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</si>
  <si>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</si>
  <si>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</si>
  <si>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</si>
  <si>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</si>
  <si>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</si>
  <si>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</si>
  <si>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</si>
  <si>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</si>
  <si>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</si>
  <si>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</si>
  <si>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</si>
  <si>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</si>
  <si>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</si>
  <si>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</si>
  <si>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</si>
  <si>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</si>
  <si>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</si>
  <si>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</si>
  <si>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</si>
  <si>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</si>
  <si>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</si>
  <si>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</si>
  <si>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</si>
  <si>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</si>
  <si>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</si>
  <si>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</si>
  <si>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</si>
  <si>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</si>
  <si>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</si>
  <si>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</si>
  <si>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</si>
  <si>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</si>
  <si>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</si>
  <si>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</si>
  <si>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</si>
  <si>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</si>
  <si>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</si>
  <si>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</si>
  <si>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</si>
  <si>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</si>
  <si>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</si>
  <si>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</si>
  <si>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</si>
  <si>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</si>
  <si>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</si>
  <si>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</si>
  <si>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</si>
  <si>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</si>
  <si>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</si>
  <si>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</si>
  <si>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</si>
  <si>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</si>
  <si>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</si>
  <si>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</si>
  <si>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</si>
  <si>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</si>
  <si>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</si>
  <si>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</si>
  <si>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</si>
  <si>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</si>
  <si>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</si>
  <si>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</si>
  <si>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</si>
  <si>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</si>
  <si>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</si>
  <si>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</si>
  <si>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</si>
  <si>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</si>
  <si>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</si>
  <si>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</si>
  <si>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</si>
  <si>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</si>
  <si>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</si>
  <si>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</si>
  <si>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</si>
  <si>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</si>
  <si>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</si>
  <si>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</si>
  <si>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</si>
  <si>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</si>
  <si>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</si>
  <si>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</si>
  <si>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</si>
  <si>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</si>
  <si>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</si>
  <si>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</si>
  <si>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</si>
  <si>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</si>
  <si>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</si>
  <si>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</si>
  <si>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</si>
  <si>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</si>
  <si>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</si>
  <si>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</si>
  <si>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</si>
  <si>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</si>
  <si>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</si>
  <si>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</si>
  <si>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</si>
  <si>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</si>
  <si>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</si>
  <si>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</si>
  <si>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</si>
  <si>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</si>
  <si>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</si>
  <si>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</si>
  <si>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</si>
  <si>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</si>
  <si>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</si>
  <si>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</si>
  <si>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</si>
  <si>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</si>
  <si>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</si>
  <si>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</si>
  <si>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</si>
  <si>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</si>
  <si>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</si>
  <si>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</si>
  <si>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</si>
  <si>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</si>
  <si>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</si>
  <si>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</si>
  <si>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</si>
  <si>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</si>
  <si>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</si>
  <si>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</si>
  <si>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</si>
  <si>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</si>
  <si>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</si>
  <si>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</si>
  <si>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</si>
  <si>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</si>
  <si>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</si>
  <si>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</si>
  <si>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</si>
  <si>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</si>
  <si>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</si>
  <si>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</si>
  <si>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</si>
  <si>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</si>
  <si>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</si>
  <si>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</si>
  <si>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</si>
  <si>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</si>
  <si>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</si>
  <si>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</si>
  <si>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</si>
  <si>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</si>
  <si>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</si>
  <si>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</si>
  <si>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</si>
  <si>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</si>
  <si>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</si>
  <si>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</si>
  <si>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</si>
  <si>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</si>
  <si>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</si>
  <si>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</si>
  <si>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</si>
  <si>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</si>
  <si>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</si>
  <si>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</si>
  <si>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</si>
  <si>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</si>
  <si>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</si>
  <si>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</si>
  <si>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</si>
  <si>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</si>
  <si>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</si>
  <si>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</si>
  <si>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</si>
  <si>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</si>
  <si>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</si>
  <si>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</si>
  <si>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</si>
  <si>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</si>
  <si>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</si>
  <si>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</si>
  <si>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</si>
  <si>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</si>
  <si>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</si>
  <si>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</si>
  <si>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</si>
  <si>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</si>
  <si>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</si>
  <si>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</si>
  <si>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</si>
  <si>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</si>
  <si>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</si>
  <si>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</si>
  <si>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</si>
  <si>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</si>
  <si>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</si>
  <si>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</si>
  <si>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</si>
  <si>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</si>
  <si>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</si>
  <si>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</si>
  <si>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</si>
  <si>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</si>
  <si>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</si>
  <si>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</si>
  <si>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</si>
  <si>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</si>
  <si>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</si>
  <si>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</si>
  <si>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</si>
  <si>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</si>
  <si>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</si>
  <si>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</si>
  <si>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</si>
  <si>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</si>
  <si>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</si>
  <si>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</si>
  <si>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</si>
  <si>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</si>
  <si>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</si>
  <si>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</si>
  <si>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</si>
  <si>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</si>
  <si>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</si>
  <si>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</si>
  <si>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</si>
  <si>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</si>
  <si>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</si>
  <si>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</si>
  <si>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</si>
  <si>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</si>
  <si>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</si>
  <si>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</si>
  <si>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</si>
  <si>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</si>
  <si>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</si>
  <si>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</si>
  <si>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</si>
  <si>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</si>
  <si>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</si>
  <si>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</si>
  <si>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</si>
  <si>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</si>
  <si>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</si>
  <si>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</si>
  <si>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</si>
  <si>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</si>
  <si>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</si>
  <si>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</si>
  <si>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</si>
  <si>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</si>
  <si>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</si>
  <si>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</si>
  <si>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</si>
  <si>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</si>
  <si>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</si>
  <si>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</si>
  <si>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</si>
  <si>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</si>
  <si>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</si>
  <si>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</si>
  <si>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</si>
  <si>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</si>
  <si>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</si>
  <si>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</si>
  <si>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</si>
  <si>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</si>
  <si>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</si>
  <si>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</si>
  <si>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</si>
  <si>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</si>
  <si>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</si>
  <si>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</si>
  <si>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</si>
  <si>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</si>
  <si>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</si>
  <si>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</si>
  <si>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</si>
  <si>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</si>
  <si>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</si>
  <si>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</si>
  <si>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</si>
  <si>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</si>
  <si>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</si>
  <si>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</si>
  <si>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</si>
  <si>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</si>
  <si>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</si>
  <si>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</si>
  <si>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</si>
  <si>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</si>
  <si>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</si>
  <si>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</si>
  <si>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</si>
  <si>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</si>
  <si>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</si>
  <si>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</si>
  <si>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</si>
  <si>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</si>
  <si>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</si>
  <si>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</si>
  <si>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</si>
  <si>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</si>
  <si>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</si>
  <si>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</si>
  <si>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</si>
  <si>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</si>
  <si>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</si>
  <si>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</si>
  <si>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</si>
  <si>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</si>
  <si>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</si>
  <si>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</si>
  <si>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</si>
  <si>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</si>
  <si>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</si>
  <si>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</si>
  <si>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</si>
  <si>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</si>
  <si>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</si>
  <si>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</si>
  <si>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</si>
  <si>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</si>
  <si>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</si>
  <si>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</si>
  <si>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</si>
  <si>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</si>
  <si>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</si>
  <si>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</si>
  <si>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</si>
  <si>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</si>
  <si>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</si>
  <si>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</si>
  <si>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</si>
  <si>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</si>
  <si>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</si>
  <si>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</si>
  <si>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</si>
  <si>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</si>
  <si>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</si>
  <si>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</si>
  <si>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</si>
  <si>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</si>
  <si>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</si>
  <si>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</si>
  <si>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</si>
  <si>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</si>
  <si>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</si>
  <si>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</si>
  <si>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</si>
  <si>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</si>
  <si>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</si>
  <si>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</si>
  <si>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</si>
  <si>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</si>
  <si>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</si>
  <si>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</si>
  <si>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</si>
  <si>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</si>
  <si>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</si>
  <si>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</si>
  <si>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</si>
  <si>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</si>
  <si>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</si>
  <si>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</si>
  <si>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</si>
  <si>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</si>
  <si>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</si>
  <si>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</si>
  <si>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</si>
  <si>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</si>
  <si>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</si>
  <si>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</si>
  <si>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</si>
  <si>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</si>
  <si>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</si>
  <si>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</si>
  <si>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</si>
  <si>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</si>
  <si>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</si>
  <si>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</si>
  <si>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</si>
  <si>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</si>
  <si>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</si>
  <si>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</si>
  <si>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</si>
  <si>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</si>
  <si>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</si>
  <si>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</si>
  <si>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</si>
  <si>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</si>
  <si>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</si>
  <si>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</si>
  <si>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</si>
  <si>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</si>
  <si>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</si>
  <si>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</si>
  <si>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</si>
  <si>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</si>
  <si>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</si>
  <si>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</si>
  <si>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</si>
  <si>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</si>
  <si>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</si>
  <si>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</si>
  <si>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</si>
  <si>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</si>
  <si>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</si>
  <si>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</si>
  <si>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</si>
  <si>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</si>
  <si>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</si>
  <si>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</si>
  <si>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</si>
  <si>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</si>
  <si>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</si>
  <si>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</si>
  <si>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</si>
  <si>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</si>
  <si>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</si>
  <si>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</si>
  <si>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</si>
  <si>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</si>
  <si>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</si>
  <si>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</si>
  <si>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</si>
  <si>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</si>
  <si>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</si>
  <si>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</si>
  <si>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</si>
  <si>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</si>
  <si>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</si>
  <si>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</si>
  <si>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</si>
  <si>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</si>
  <si>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</si>
  <si>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</si>
  <si>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</si>
  <si>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</si>
  <si>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</si>
  <si>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</si>
  <si>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</si>
  <si>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</si>
  <si>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</si>
  <si>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</si>
  <si>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</si>
  <si>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</si>
  <si>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</si>
  <si>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</si>
  <si>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</si>
  <si>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</si>
  <si>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</si>
  <si>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</si>
  <si>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</si>
  <si>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</si>
  <si>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</si>
  <si>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</si>
  <si>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</si>
  <si>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</si>
  <si>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</si>
  <si>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</si>
  <si>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</si>
  <si>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</si>
  <si>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</si>
  <si>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</si>
  <si>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</si>
  <si>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</si>
  <si>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</si>
  <si>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</si>
  <si>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</si>
  <si>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</si>
  <si>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</si>
  <si>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</si>
  <si>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</si>
  <si>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</si>
  <si>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</si>
  <si>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</si>
  <si>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</si>
  <si>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</si>
  <si>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</si>
  <si>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</si>
  <si>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</si>
  <si>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</si>
  <si>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</si>
  <si>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</si>
  <si>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</si>
  <si>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</si>
  <si>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</si>
  <si>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</si>
  <si>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</si>
  <si>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</si>
  <si>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</si>
  <si>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</si>
  <si>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</si>
  <si>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</si>
  <si>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</si>
  <si>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</si>
  <si>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</si>
  <si>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</si>
  <si>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</si>
  <si>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</si>
  <si>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</si>
  <si>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</si>
  <si>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</si>
  <si>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</si>
  <si>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</si>
  <si>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</si>
  <si>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</si>
  <si>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</si>
  <si>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</si>
  <si>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</si>
  <si>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</si>
  <si>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</si>
  <si>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</si>
  <si>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</si>
  <si>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</si>
  <si>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</si>
  <si>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</si>
  <si>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</si>
  <si>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</si>
  <si>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</si>
  <si>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</si>
  <si>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</si>
  <si>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</si>
  <si>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</si>
  <si>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</si>
  <si>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</si>
  <si>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</si>
  <si>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</si>
  <si>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</si>
  <si>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</si>
  <si>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</si>
  <si>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</si>
  <si>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</si>
  <si>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</si>
  <si>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</si>
  <si>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</si>
  <si>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</si>
  <si>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</si>
  <si>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</si>
  <si>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</si>
  <si>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</si>
  <si>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</si>
  <si>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</si>
  <si>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</si>
  <si>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</si>
  <si>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</si>
  <si>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</si>
  <si>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</si>
  <si>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</si>
  <si>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</si>
  <si>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</si>
  <si>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</si>
  <si>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</si>
  <si>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</si>
  <si>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</si>
  <si>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</si>
  <si>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</si>
  <si>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</si>
  <si>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</si>
  <si>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</si>
  <si>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</si>
  <si>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</si>
  <si>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</si>
  <si>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</si>
  <si>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</si>
  <si>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</si>
  <si>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</si>
  <si>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</si>
  <si>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</si>
  <si>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</si>
  <si>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</si>
  <si>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</si>
  <si>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</si>
  <si>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</si>
  <si>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</si>
  <si>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</si>
  <si>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</si>
  <si>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</si>
  <si>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</si>
  <si>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</si>
  <si>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</si>
  <si>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</si>
  <si>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</si>
  <si>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</si>
  <si>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</si>
  <si>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</si>
  <si>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</si>
  <si>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</si>
  <si>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</si>
  <si>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</si>
  <si>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</si>
  <si>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</si>
  <si>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</si>
  <si>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</si>
  <si>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</si>
  <si>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</si>
  <si>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</si>
  <si>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</si>
  <si>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</si>
  <si>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</si>
  <si>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</si>
  <si>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</si>
  <si>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</si>
  <si>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</si>
  <si>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</si>
  <si>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</si>
  <si>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</si>
  <si>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</si>
  <si>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</si>
  <si>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</si>
  <si>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</si>
  <si>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</si>
  <si>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</si>
  <si>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</si>
  <si>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</si>
  <si>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</si>
  <si>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</si>
  <si>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</si>
  <si>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</si>
  <si>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</si>
  <si>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</si>
  <si>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</si>
  <si>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</si>
  <si>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</si>
  <si>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</si>
  <si>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</si>
  <si>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</si>
  <si>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</si>
  <si>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</si>
  <si>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</si>
  <si>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</si>
  <si>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</si>
  <si>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</si>
  <si>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</si>
  <si>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</si>
  <si>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</si>
  <si>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</si>
  <si>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</si>
  <si>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</si>
  <si>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</si>
  <si>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</si>
  <si>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</si>
  <si>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</si>
  <si>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</si>
  <si>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</si>
  <si>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</si>
  <si>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</si>
  <si>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</si>
  <si>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</si>
  <si>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</si>
  <si>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</si>
  <si>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</si>
  <si>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</si>
  <si>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</si>
  <si>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</si>
  <si>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</si>
  <si>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</si>
  <si>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</si>
  <si>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</si>
  <si>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</si>
  <si>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</si>
  <si>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</si>
  <si>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</si>
  <si>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</si>
  <si>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</si>
  <si>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</si>
  <si>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</si>
  <si>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</si>
  <si>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</si>
  <si>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</si>
  <si>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</si>
  <si>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</si>
  <si>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</si>
  <si>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</si>
  <si>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</si>
  <si>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</si>
  <si>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</si>
  <si>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</si>
  <si>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</si>
  <si>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</si>
  <si>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</si>
  <si>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</si>
  <si>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</si>
  <si>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</si>
  <si>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</si>
  <si>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</si>
  <si>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</si>
  <si>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</si>
  <si>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</si>
  <si>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</si>
  <si>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</si>
  <si>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</si>
  <si>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</si>
  <si>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</si>
  <si>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</si>
  <si>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</si>
  <si>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</si>
  <si>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</si>
  <si>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</si>
  <si>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</si>
  <si>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</si>
  <si>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</si>
  <si>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</si>
  <si>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</si>
  <si>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</si>
  <si>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</si>
  <si>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</si>
  <si>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</si>
  <si>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</si>
  <si>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</si>
  <si>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</si>
  <si>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</si>
  <si>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</si>
  <si>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</si>
  <si>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</si>
  <si>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</si>
  <si>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</si>
  <si>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</si>
  <si>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</si>
  <si>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</si>
  <si>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</si>
  <si>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</si>
  <si>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</si>
  <si>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</si>
  <si>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</si>
  <si>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</si>
  <si>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</si>
  <si>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</si>
  <si>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</si>
  <si>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</si>
  <si>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</si>
  <si>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</si>
  <si>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</si>
  <si>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</si>
  <si>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</si>
  <si>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</si>
  <si>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</si>
  <si>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</si>
  <si>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</si>
  <si>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</si>
  <si>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</si>
  <si>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</si>
  <si>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</si>
  <si>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</si>
  <si>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</si>
  <si>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</si>
  <si>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</si>
  <si>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</si>
  <si>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</si>
  <si>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</si>
  <si>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</si>
  <si>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</si>
  <si>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</si>
  <si>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</si>
  <si>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</si>
  <si>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</si>
  <si>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</si>
  <si>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</si>
  <si>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</si>
  <si>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</si>
  <si>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</si>
  <si>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</si>
  <si>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</si>
  <si>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</si>
  <si>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</si>
  <si>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</si>
  <si>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</si>
  <si>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</si>
  <si>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</si>
  <si>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</si>
  <si>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</si>
  <si>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</si>
  <si>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</si>
  <si>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</si>
  <si>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</si>
  <si>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</si>
  <si>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</si>
  <si>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</si>
  <si>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</si>
  <si>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</si>
  <si>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</si>
  <si>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</si>
  <si>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</si>
  <si>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</si>
  <si>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</si>
  <si>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</si>
  <si>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</si>
  <si>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</si>
  <si>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</si>
  <si>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</si>
  <si>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</si>
  <si>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</si>
  <si>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</si>
  <si>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</si>
  <si>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</si>
  <si>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</si>
  <si>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</si>
  <si>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</si>
  <si>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</si>
  <si>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</si>
  <si>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</si>
  <si>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</si>
  <si>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</si>
  <si>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</si>
  <si>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</si>
  <si>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</si>
  <si>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</si>
  <si>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</si>
  <si>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</si>
  <si>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</si>
  <si>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</si>
  <si>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</si>
  <si>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</si>
  <si>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</si>
  <si>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</si>
  <si>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</si>
  <si>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</si>
  <si>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</si>
  <si>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</si>
  <si>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</si>
  <si>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</si>
  <si>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</si>
  <si>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</si>
  <si>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</si>
  <si>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</si>
  <si>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</si>
  <si>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</si>
  <si>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</si>
  <si>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</si>
  <si>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</si>
  <si>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</si>
  <si>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</si>
  <si>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</si>
  <si>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</si>
  <si>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</si>
  <si>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</si>
  <si>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</si>
  <si>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</si>
  <si>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</si>
  <si>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</si>
  <si>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</si>
  <si>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</si>
  <si>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</si>
  <si>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</si>
  <si>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</si>
  <si>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</si>
  <si>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</si>
  <si>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</si>
  <si>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</si>
  <si>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</si>
  <si>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</si>
  <si>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</si>
  <si>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</si>
  <si>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</si>
  <si>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</si>
  <si>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</si>
  <si>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</si>
  <si>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</si>
  <si>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</si>
  <si>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</si>
  <si>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</si>
  <si>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</si>
  <si>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</si>
  <si>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</si>
  <si>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</si>
  <si>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</si>
  <si>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</si>
  <si>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</si>
  <si>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</si>
  <si>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</si>
  <si>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</si>
  <si>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</si>
  <si>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</si>
  <si>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</si>
  <si>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</si>
  <si>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</si>
  <si>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</si>
  <si>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</si>
  <si>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</si>
  <si>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</si>
  <si>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</si>
  <si>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</si>
  <si>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</si>
  <si>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</si>
  <si>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</si>
  <si>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</si>
  <si>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</si>
  <si>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</si>
  <si>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</si>
  <si>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</si>
  <si>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</si>
  <si>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</si>
  <si>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</si>
  <si>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</si>
  <si>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</si>
  <si>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</si>
  <si>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</si>
  <si>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</si>
  <si>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</si>
  <si>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</si>
  <si>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</si>
  <si>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</si>
  <si>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</si>
  <si>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</si>
  <si>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</si>
  <si>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</si>
  <si>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</si>
  <si>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</si>
  <si>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</si>
  <si>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</si>
  <si>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</si>
  <si>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</si>
  <si>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</si>
  <si>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</si>
  <si>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</si>
  <si>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</si>
  <si>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</si>
  <si>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</si>
  <si>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</si>
  <si>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</si>
  <si>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</si>
  <si>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</si>
  <si>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</si>
  <si>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</si>
  <si>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</si>
  <si>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</si>
  <si>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</si>
  <si>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</si>
  <si>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</si>
  <si>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</si>
  <si>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</si>
  <si>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</si>
  <si>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</si>
  <si>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</si>
  <si>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</si>
  <si>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</si>
  <si>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</si>
  <si>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</si>
  <si>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</si>
  <si>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</si>
  <si>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</si>
  <si>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</si>
  <si>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</si>
  <si>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</si>
  <si>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</si>
  <si>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</si>
  <si>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</si>
  <si>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</si>
  <si>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</si>
  <si>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</si>
  <si>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</si>
  <si>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</si>
  <si>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</si>
  <si>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</si>
  <si>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</si>
  <si>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</si>
  <si>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</si>
  <si>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</si>
  <si>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</si>
  <si>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</si>
  <si>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</si>
  <si>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</si>
  <si>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</si>
  <si>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</si>
  <si>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</si>
  <si>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</si>
  <si>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</si>
  <si>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</si>
  <si>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</si>
  <si>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</si>
  <si>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</si>
  <si>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</si>
  <si>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</si>
  <si>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</si>
  <si>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</si>
  <si>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</si>
  <si>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</si>
  <si>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</si>
  <si>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</si>
  <si>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</si>
  <si>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</si>
  <si>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</si>
  <si>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</si>
  <si>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</si>
  <si>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</si>
  <si>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</si>
  <si>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</si>
  <si>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</si>
  <si>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</si>
  <si>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</si>
  <si>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</si>
  <si>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</si>
  <si>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</si>
  <si>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</si>
  <si>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</si>
  <si>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</si>
  <si>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</si>
  <si>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</si>
  <si>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</si>
  <si>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</si>
  <si>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</si>
  <si>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</si>
  <si>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</si>
  <si>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</si>
  <si>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</si>
  <si>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</si>
  <si>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</si>
  <si>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</si>
  <si>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</si>
  <si>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</si>
  <si>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</si>
  <si>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</si>
  <si>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</si>
  <si>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</si>
  <si>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</si>
  <si>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</si>
  <si>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</si>
  <si>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</si>
  <si>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</si>
  <si>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</si>
  <si>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</si>
  <si>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</si>
  <si>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</si>
  <si>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</si>
  <si>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</si>
  <si>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</si>
  <si>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</si>
  <si>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</si>
  <si>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</si>
  <si>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</si>
  <si>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</si>
  <si>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</si>
  <si>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</si>
  <si>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</si>
  <si>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</si>
  <si>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</si>
  <si>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</si>
  <si>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</si>
  <si>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</si>
  <si>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</si>
  <si>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</si>
  <si>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</si>
  <si>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</si>
  <si>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</si>
  <si>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</si>
  <si>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</si>
  <si>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</si>
  <si>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</si>
  <si>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</si>
  <si>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</si>
  <si>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</si>
  <si>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</si>
  <si>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</si>
  <si>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</si>
  <si>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</si>
  <si>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</si>
  <si>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</si>
  <si>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</si>
  <si>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</si>
  <si>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</si>
  <si>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</si>
  <si>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</si>
  <si>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</si>
  <si>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</si>
  <si>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</si>
  <si>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</si>
  <si>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</si>
  <si>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</si>
  <si>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</si>
  <si>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</si>
  <si>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</si>
  <si>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</si>
  <si>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</si>
  <si>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</si>
  <si>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</si>
  <si>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</si>
  <si>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</si>
  <si>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</si>
  <si>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</si>
  <si>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</si>
  <si>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</si>
  <si>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</si>
  <si>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</si>
  <si>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</si>
  <si>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</si>
  <si>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</si>
  <si>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</si>
  <si>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</si>
  <si>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</si>
  <si>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</si>
  <si>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</si>
  <si>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</si>
  <si>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</si>
  <si>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</si>
  <si>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</si>
  <si>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</si>
  <si>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</si>
  <si>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</si>
  <si>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</si>
  <si>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</si>
  <si>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</si>
  <si>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</si>
  <si>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</si>
  <si>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</si>
  <si>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</si>
  <si>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</si>
  <si>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</si>
  <si>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</si>
  <si>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</si>
  <si>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</si>
  <si>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</si>
  <si>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</si>
  <si>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</si>
  <si>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</si>
  <si>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</si>
  <si>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</si>
  <si>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</si>
  <si>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</si>
  <si>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</si>
  <si>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</si>
  <si>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</si>
  <si>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</si>
  <si>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</si>
  <si>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</si>
  <si>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</si>
  <si>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</si>
  <si>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</si>
  <si>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</si>
  <si>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</si>
  <si>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</si>
  <si>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</si>
  <si>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</si>
  <si>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</si>
  <si>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</si>
  <si>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</si>
  <si>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</si>
  <si>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</si>
  <si>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</si>
  <si>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</si>
  <si>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</si>
  <si>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</si>
  <si>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</si>
  <si>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</si>
  <si>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</si>
  <si>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</si>
  <si>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</si>
  <si>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</si>
  <si>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</si>
  <si>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</si>
  <si>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</si>
  <si>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</si>
  <si>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</si>
  <si>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</si>
  <si>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</si>
  <si>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</si>
  <si>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</si>
  <si>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</si>
  <si>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</si>
  <si>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</si>
  <si>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</si>
  <si>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</si>
  <si>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</si>
  <si>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</si>
  <si>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</si>
  <si>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</si>
  <si>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</si>
  <si>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</si>
  <si>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</si>
  <si>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</si>
  <si>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</si>
  <si>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</si>
  <si>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</si>
  <si>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</si>
  <si>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</si>
  <si>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</si>
  <si>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</si>
  <si>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</si>
  <si>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</si>
  <si>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</si>
  <si>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</si>
  <si>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</si>
  <si>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</si>
  <si>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</si>
  <si>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</si>
  <si>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</si>
  <si>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</si>
  <si>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</si>
  <si>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</si>
  <si>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</si>
  <si>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</si>
  <si>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</si>
  <si>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</si>
  <si>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</si>
  <si>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</si>
  <si>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</si>
  <si>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</si>
  <si>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</si>
  <si>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</si>
  <si>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</si>
  <si>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</si>
  <si>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</si>
  <si>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</si>
  <si>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</si>
  <si>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</si>
  <si>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</si>
  <si>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</si>
  <si>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</si>
  <si>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</si>
  <si>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</si>
  <si>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</si>
  <si>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</si>
  <si>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</si>
  <si>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</si>
  <si>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</si>
  <si>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</si>
  <si>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</si>
  <si>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</si>
  <si>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</si>
  <si>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</si>
  <si>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</si>
  <si>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</si>
  <si>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</si>
  <si>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</si>
  <si>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</si>
  <si>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</si>
  <si>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</si>
  <si>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</si>
  <si>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</si>
  <si>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</si>
  <si>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</si>
  <si>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</si>
  <si>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</si>
  <si>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</si>
  <si>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</si>
  <si>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</si>
  <si>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</si>
  <si>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</si>
  <si>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</si>
  <si>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</si>
  <si>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</si>
  <si>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</si>
  <si>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</si>
  <si>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</si>
  <si>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</si>
  <si>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</si>
  <si>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</si>
  <si>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</si>
  <si>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</si>
  <si>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</si>
  <si>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</si>
  <si>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</si>
  <si>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</si>
  <si>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</si>
  <si>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</si>
  <si>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</si>
  <si>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</si>
  <si>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</si>
  <si>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</si>
  <si>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</si>
  <si>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</si>
  <si>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</si>
  <si>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</si>
  <si>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</si>
  <si>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</si>
  <si>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</si>
  <si>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</si>
  <si>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</si>
  <si>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</si>
  <si>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</si>
  <si>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</si>
  <si>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</si>
  <si>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</si>
  <si>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</si>
  <si>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</si>
  <si>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</si>
  <si>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</si>
  <si>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</si>
  <si>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</si>
  <si>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</si>
  <si>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</si>
  <si>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</si>
  <si>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</si>
  <si>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</si>
  <si>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</si>
  <si>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</si>
  <si>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</si>
  <si>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</si>
  <si>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</si>
  <si>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</si>
  <si>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</si>
  <si>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</si>
  <si>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</si>
  <si>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</si>
  <si>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</si>
  <si>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</si>
  <si>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</si>
  <si>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</si>
  <si>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</si>
  <si>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</si>
  <si>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</si>
  <si>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</si>
  <si>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</si>
  <si>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</si>
  <si>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</si>
  <si>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</si>
  <si>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</si>
  <si>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</si>
  <si>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</si>
  <si>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</si>
  <si>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</si>
  <si>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</si>
  <si>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</si>
  <si>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</si>
  <si>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</si>
  <si>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</si>
  <si>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</si>
  <si>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</si>
  <si>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</si>
  <si>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</si>
  <si>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</si>
  <si>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</si>
  <si>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</si>
  <si>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</si>
  <si>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</si>
  <si>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</si>
  <si>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</si>
  <si>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</si>
  <si>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</si>
  <si>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</si>
  <si>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</si>
  <si>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</si>
  <si>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</si>
  <si>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</si>
  <si>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</si>
  <si>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</si>
  <si>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</si>
  <si>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</si>
  <si>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</si>
  <si>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</si>
  <si>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</si>
  <si>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</si>
  <si>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</si>
  <si>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</si>
  <si>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</si>
  <si>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</si>
  <si>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</si>
  <si>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</si>
  <si>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</si>
  <si>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</si>
  <si>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</si>
  <si>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</si>
  <si>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</si>
  <si>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</si>
  <si>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</si>
  <si>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</si>
  <si>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</si>
  <si>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</si>
  <si>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</si>
  <si>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</si>
  <si>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</si>
  <si>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</si>
  <si>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</si>
  <si>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</si>
  <si>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</si>
  <si>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</si>
  <si>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</si>
  <si>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</si>
  <si>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</si>
  <si>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</si>
  <si>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</si>
  <si>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</si>
  <si>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</si>
  <si>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</si>
  <si>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</si>
  <si>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</si>
  <si>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</si>
  <si>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</si>
  <si>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</si>
  <si>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</si>
  <si>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</si>
  <si>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</si>
  <si>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</si>
  <si>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</si>
  <si>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</si>
  <si>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</si>
  <si>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</si>
  <si>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</si>
  <si>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</si>
  <si>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</si>
  <si>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</si>
  <si>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</si>
  <si>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</si>
  <si>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</si>
  <si>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</si>
  <si>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</si>
  <si>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</si>
  <si>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</si>
  <si>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</si>
  <si>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</si>
  <si>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</si>
  <si>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</si>
  <si>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</si>
  <si>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</si>
  <si>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</si>
  <si>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</si>
  <si>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</si>
  <si>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</si>
  <si>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</si>
  <si>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</si>
  <si>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</si>
  <si>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</si>
  <si>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</si>
  <si>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</si>
  <si>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</si>
  <si>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</si>
  <si>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</si>
  <si>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</si>
  <si>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</si>
  <si>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</si>
  <si>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</si>
  <si>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</si>
  <si>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</si>
  <si>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</si>
  <si>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</si>
  <si>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</si>
  <si>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</si>
  <si>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</si>
  <si>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</si>
  <si>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</si>
  <si>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</si>
  <si>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</si>
  <si>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</si>
  <si>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</si>
  <si>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</si>
  <si>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</si>
  <si>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</si>
  <si>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</si>
  <si>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</si>
  <si>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</si>
  <si>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</si>
  <si>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</si>
  <si>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</si>
  <si>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</si>
  <si>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</si>
  <si>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</si>
  <si>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</si>
  <si>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</si>
  <si>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</si>
  <si>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</si>
  <si>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</si>
  <si>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</si>
  <si>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</si>
  <si>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</si>
  <si>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</si>
  <si>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</si>
  <si>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</si>
  <si>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</si>
  <si>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</si>
  <si>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</si>
  <si>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</si>
  <si>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</si>
  <si>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</si>
  <si>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</si>
  <si>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</si>
  <si>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</si>
  <si>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</si>
  <si>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</si>
  <si>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</si>
  <si>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</si>
  <si>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</si>
  <si>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</si>
  <si>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</si>
  <si>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</si>
  <si>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</si>
  <si>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</si>
  <si>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</si>
  <si>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</si>
  <si>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</si>
  <si>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</si>
  <si>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</si>
  <si>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</si>
  <si>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</si>
  <si>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</si>
  <si>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</si>
  <si>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</si>
  <si>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</si>
  <si>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</si>
  <si>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</si>
  <si>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</si>
  <si>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</si>
  <si>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</si>
  <si>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</si>
  <si>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</si>
  <si>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</si>
  <si>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</si>
  <si>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</si>
  <si>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</si>
  <si>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</si>
  <si>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</si>
  <si>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</si>
  <si>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</si>
  <si>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</si>
  <si>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</si>
  <si>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</si>
  <si>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</si>
  <si>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</si>
  <si>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</si>
  <si>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</si>
  <si>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</si>
  <si>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</si>
  <si>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</si>
  <si>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</si>
  <si>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</si>
  <si>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</si>
  <si>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</si>
  <si>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</si>
  <si>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</si>
  <si>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</si>
  <si>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</si>
  <si>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</si>
  <si>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</si>
  <si>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</si>
  <si>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</si>
  <si>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</si>
  <si>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</si>
  <si>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</si>
  <si>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</si>
  <si>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</si>
  <si>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</si>
  <si>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</si>
  <si>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</si>
  <si>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</si>
  <si>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</si>
  <si>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</si>
  <si>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</si>
  <si>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</si>
  <si>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</si>
  <si>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</si>
  <si>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</si>
  <si>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</si>
  <si>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</si>
  <si>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</si>
  <si>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</si>
  <si>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</si>
  <si>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</si>
  <si>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</si>
  <si>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</si>
  <si>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</si>
  <si>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</si>
  <si>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</si>
  <si>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</si>
  <si>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</si>
  <si>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</si>
  <si>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</si>
  <si>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</si>
  <si>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</si>
  <si>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</si>
  <si>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</si>
  <si>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</si>
  <si>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</si>
  <si>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</si>
  <si>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</si>
  <si>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</si>
  <si>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</si>
  <si>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</si>
  <si>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</si>
  <si>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</si>
  <si>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</si>
  <si>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</si>
  <si>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</si>
  <si>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</si>
  <si>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</si>
  <si>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</si>
  <si>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</si>
  <si>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</si>
  <si>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</si>
  <si>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</si>
  <si>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</si>
  <si>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</si>
  <si>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</si>
  <si>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</si>
  <si>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</si>
  <si>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</si>
  <si>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</si>
  <si>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</si>
  <si>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</si>
  <si>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</si>
  <si>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</si>
  <si>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</si>
  <si>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</si>
  <si>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</si>
  <si>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</si>
  <si>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</si>
  <si>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</si>
  <si>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</si>
  <si>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</si>
  <si>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</si>
  <si>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</si>
  <si>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</si>
  <si>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</si>
  <si>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</si>
  <si>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</si>
  <si>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</si>
  <si>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</si>
  <si>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</si>
  <si>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</si>
  <si>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</si>
  <si>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</si>
  <si>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</si>
  <si>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</si>
  <si>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</si>
  <si>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</si>
  <si>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</si>
  <si>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</si>
  <si>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</si>
  <si>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</si>
  <si>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</si>
  <si>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</si>
  <si>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</si>
  <si>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</si>
  <si>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</si>
  <si>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</si>
  <si>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</si>
  <si>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</si>
  <si>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</si>
  <si>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</si>
  <si>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</si>
  <si>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</si>
  <si>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</si>
  <si>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</si>
  <si>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</si>
  <si>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</si>
  <si>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</si>
  <si>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</si>
  <si>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</si>
  <si>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</si>
  <si>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</si>
  <si>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</si>
  <si>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</si>
  <si>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</si>
  <si>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</si>
  <si>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</si>
  <si>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</si>
  <si>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</si>
  <si>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</si>
  <si>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</si>
  <si>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</si>
  <si>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</si>
  <si>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</si>
  <si>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</si>
  <si>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</si>
  <si>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</si>
  <si>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</si>
  <si>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</si>
  <si>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</si>
  <si>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</si>
  <si>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</si>
  <si>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</si>
  <si>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</si>
  <si>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</si>
  <si>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</si>
  <si>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</si>
  <si>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</si>
  <si>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</si>
  <si>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</si>
  <si>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</si>
  <si>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</si>
  <si>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</si>
  <si>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</si>
  <si>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</si>
  <si>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</si>
  <si>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</si>
  <si>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</si>
  <si>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</si>
  <si>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</si>
  <si>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</si>
  <si>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</si>
  <si>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</si>
  <si>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</si>
  <si>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</si>
  <si>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</si>
  <si>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</si>
  <si>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</si>
  <si>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</si>
  <si>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</si>
  <si>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</si>
  <si>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</si>
  <si>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</si>
  <si>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</si>
  <si>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</si>
  <si>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</si>
  <si>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</si>
  <si>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</si>
  <si>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</si>
  <si>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</si>
  <si>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</si>
  <si>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</si>
  <si>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</si>
  <si>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</si>
  <si>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</si>
  <si>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</si>
  <si>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</si>
  <si>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</si>
  <si>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</si>
  <si>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</si>
  <si>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</si>
  <si>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</si>
  <si>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</si>
  <si>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</si>
  <si>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</si>
  <si>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</si>
  <si>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</si>
  <si>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</si>
  <si>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</si>
  <si>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</si>
  <si>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</si>
  <si>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</si>
  <si>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</si>
  <si>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</si>
  <si>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</si>
  <si>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</si>
  <si>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</si>
  <si>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</si>
  <si>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</si>
  <si>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</si>
  <si>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</si>
  <si>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</si>
  <si>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</si>
  <si>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</si>
  <si>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</si>
  <si>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</si>
  <si>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</si>
  <si>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</si>
  <si>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</si>
  <si>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</si>
  <si>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</si>
  <si>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</si>
  <si>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</si>
  <si>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</si>
  <si>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</si>
  <si>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</si>
  <si>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</si>
  <si>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</si>
  <si>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</si>
  <si>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</si>
  <si>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</si>
  <si>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</si>
  <si>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</si>
  <si>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</si>
  <si>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</si>
  <si>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</si>
  <si>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</si>
  <si>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</si>
  <si>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</si>
  <si>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</si>
  <si>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</si>
  <si>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</si>
  <si>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</si>
  <si>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</si>
  <si>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</si>
  <si>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</si>
  <si>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</si>
  <si>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</si>
  <si>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</si>
  <si>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</si>
  <si>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</si>
  <si>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</si>
  <si>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</si>
  <si>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</si>
  <si>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</si>
  <si>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</si>
  <si>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</si>
  <si>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</si>
  <si>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</si>
  <si>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</si>
  <si>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</si>
  <si>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</si>
  <si>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</si>
  <si>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</si>
  <si>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</si>
  <si>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</si>
  <si>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</si>
  <si>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</si>
  <si>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</si>
  <si>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</si>
  <si>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</si>
  <si>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</si>
  <si>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</si>
  <si>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</si>
  <si>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</si>
  <si>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</si>
  <si>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</si>
  <si>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</si>
  <si>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</si>
  <si>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</si>
  <si>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</si>
  <si>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</si>
  <si>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</si>
  <si>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</si>
  <si>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</si>
  <si>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</si>
  <si>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</si>
  <si>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</si>
  <si>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</si>
  <si>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</si>
  <si>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</si>
  <si>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</si>
  <si>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</si>
  <si>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</si>
  <si>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</si>
  <si>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</si>
  <si>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</si>
  <si>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</si>
  <si>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</si>
  <si>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</si>
  <si>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</si>
  <si>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</si>
  <si>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</si>
  <si>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</si>
  <si>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</si>
  <si>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</si>
  <si>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</si>
  <si>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</si>
  <si>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</si>
  <si>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</si>
  <si>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</si>
  <si>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</si>
  <si>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</si>
  <si>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</si>
  <si>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</si>
  <si>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</si>
  <si>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</si>
  <si>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</si>
  <si>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</si>
  <si>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</si>
  <si>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</si>
  <si>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</si>
  <si>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</si>
  <si>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</si>
  <si>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</si>
  <si>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</si>
  <si>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</si>
  <si>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</si>
  <si>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</si>
  <si>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</si>
  <si>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</si>
  <si>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</si>
  <si>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</si>
  <si>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</si>
  <si>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</si>
  <si>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</si>
  <si>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</si>
  <si>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</si>
  <si>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</si>
  <si>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</si>
  <si>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</si>
  <si>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</si>
  <si>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</si>
  <si>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</si>
  <si>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</si>
  <si>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</si>
  <si>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</si>
  <si>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</si>
  <si>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</si>
  <si>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</si>
  <si>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</si>
  <si>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</si>
  <si>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</si>
  <si>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</si>
  <si>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</si>
  <si>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</si>
  <si>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</si>
  <si>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</si>
  <si>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</si>
  <si>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</si>
  <si>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</si>
  <si>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</si>
  <si>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</si>
  <si>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</si>
  <si>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</si>
  <si>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</si>
  <si>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</si>
  <si>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</si>
  <si>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</si>
  <si>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</si>
  <si>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</si>
  <si>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</si>
  <si>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</si>
  <si>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</si>
  <si>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</si>
  <si>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</si>
  <si>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</si>
  <si>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</si>
  <si>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</si>
  <si>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</si>
  <si>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</si>
  <si>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</si>
  <si>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</si>
  <si>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</si>
  <si>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</si>
  <si>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</si>
  <si>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</si>
  <si>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</si>
  <si>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</si>
  <si>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</si>
  <si>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</si>
  <si>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</si>
  <si>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</si>
  <si>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</si>
  <si>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</si>
  <si>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</si>
  <si>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</si>
  <si>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</si>
  <si>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</si>
  <si>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</si>
  <si>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</si>
  <si>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</si>
  <si>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</si>
  <si>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</si>
  <si>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</si>
  <si>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</si>
  <si>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</si>
  <si>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</si>
  <si>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</si>
  <si>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</si>
  <si>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</si>
  <si>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</si>
  <si>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</si>
  <si>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</si>
  <si>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</si>
  <si>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</si>
  <si>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</si>
  <si>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</si>
  <si>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</si>
  <si>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</si>
  <si>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</si>
  <si>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</si>
  <si>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</si>
  <si>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</si>
  <si>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</si>
  <si>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</si>
  <si>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</si>
  <si>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</si>
  <si>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</si>
  <si>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</si>
  <si>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</si>
  <si>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</si>
  <si>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</si>
  <si>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</si>
  <si>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</si>
  <si>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</si>
  <si>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</si>
  <si>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</si>
  <si>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</si>
  <si>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</si>
  <si>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</si>
  <si>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</si>
  <si>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</si>
  <si>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</si>
  <si>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</si>
  <si>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</si>
  <si>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</si>
  <si>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</si>
  <si>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</si>
  <si>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</si>
  <si>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</si>
  <si>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</si>
  <si>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</si>
  <si>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</si>
  <si>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</si>
  <si>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</si>
  <si>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</si>
  <si>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</si>
  <si>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</si>
  <si>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</si>
  <si>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</si>
  <si>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</si>
  <si>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</si>
  <si>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</si>
  <si>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</si>
  <si>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</si>
  <si>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</si>
  <si>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</si>
  <si>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</si>
  <si>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</si>
  <si>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</si>
  <si>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</si>
  <si>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</si>
  <si>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</si>
  <si>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</si>
  <si>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</si>
  <si>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</si>
  <si>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</si>
  <si>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</si>
  <si>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</si>
  <si>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</si>
  <si>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</si>
  <si>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</si>
  <si>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</si>
  <si>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</si>
  <si>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</si>
  <si>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</si>
  <si>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</si>
  <si>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</si>
  <si>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</si>
  <si>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</si>
  <si>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</si>
  <si>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</si>
  <si>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</si>
  <si>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</si>
  <si>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</si>
  <si>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</si>
  <si>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</si>
  <si>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</si>
  <si>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</si>
  <si>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</si>
  <si>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</si>
  <si>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</si>
  <si>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</si>
  <si>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</si>
  <si>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</si>
  <si>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</si>
  <si>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</si>
  <si>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</si>
  <si>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</si>
  <si>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</si>
  <si>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</si>
  <si>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</si>
  <si>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</si>
  <si>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</si>
  <si>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</si>
  <si>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</si>
  <si>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</si>
  <si>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</si>
  <si>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</si>
  <si>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</si>
  <si>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</si>
  <si>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</si>
  <si>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</si>
  <si>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</si>
  <si>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</si>
  <si>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</si>
  <si>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</si>
  <si>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</si>
  <si>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</si>
  <si>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</si>
  <si>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</si>
  <si>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</si>
  <si>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</si>
  <si>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</si>
  <si>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</si>
  <si>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</si>
  <si>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</si>
  <si>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</si>
  <si>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</si>
  <si>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</si>
  <si>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</si>
  <si>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</si>
  <si>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</si>
  <si>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</si>
  <si>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</si>
  <si>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</si>
  <si>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</si>
  <si>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</si>
  <si>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</si>
  <si>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</si>
  <si>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</si>
  <si>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</si>
  <si>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</si>
  <si>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</si>
  <si>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</si>
  <si>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</si>
  <si>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</si>
  <si>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</si>
  <si>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</si>
  <si>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</si>
  <si>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</si>
  <si>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</si>
  <si>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</si>
  <si>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</si>
  <si>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</si>
  <si>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</si>
  <si>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</si>
  <si>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</si>
  <si>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</si>
  <si>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</si>
  <si>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</si>
  <si>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</si>
  <si>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</si>
  <si>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</si>
  <si>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</si>
  <si>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</si>
  <si>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</si>
  <si>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</si>
  <si>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</si>
  <si>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</si>
  <si>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</si>
  <si>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</si>
  <si>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</si>
  <si>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</si>
  <si>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</si>
  <si>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</si>
  <si>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</si>
  <si>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</si>
  <si>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</si>
  <si>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</si>
  <si>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</si>
  <si>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</si>
  <si>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</si>
  <si>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</si>
  <si>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</si>
  <si>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</si>
  <si>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</si>
  <si>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</si>
  <si>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</si>
  <si>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</si>
  <si>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</si>
  <si>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</si>
  <si>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</si>
  <si>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</si>
  <si>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</si>
  <si>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</si>
  <si>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</si>
  <si>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</si>
  <si>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</si>
  <si>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</si>
  <si>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</si>
  <si>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</si>
  <si>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</si>
  <si>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</si>
  <si>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</si>
  <si>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</si>
  <si>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</si>
  <si>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</si>
  <si>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</si>
  <si>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</si>
  <si>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</si>
  <si>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</si>
  <si>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</si>
  <si>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</si>
  <si>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</si>
  <si>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</si>
  <si>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</si>
  <si>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</si>
  <si>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</si>
  <si>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</si>
  <si>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</si>
  <si>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</si>
  <si>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</si>
  <si>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</si>
  <si>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</si>
  <si>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</si>
  <si>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</si>
  <si>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</si>
  <si>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</si>
  <si>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</si>
  <si>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</si>
  <si>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</si>
  <si>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</si>
  <si>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</si>
  <si>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</si>
  <si>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</si>
  <si>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</si>
  <si>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</si>
  <si>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</si>
  <si>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</si>
  <si>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</si>
  <si>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</si>
  <si>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</si>
  <si>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</si>
  <si>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</si>
  <si>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</si>
  <si>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</si>
  <si>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</si>
  <si>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</si>
  <si>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</si>
  <si>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</si>
  <si>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</si>
  <si>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</si>
  <si>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</si>
  <si>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</si>
  <si>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</si>
  <si>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</si>
  <si>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</si>
  <si>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</si>
  <si>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</si>
  <si>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</si>
  <si>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</si>
  <si>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</si>
  <si>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</si>
  <si>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</si>
  <si>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</si>
  <si>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</si>
  <si>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</si>
  <si>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</si>
  <si>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</si>
  <si>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</si>
  <si>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</si>
  <si>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</si>
  <si>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</si>
  <si>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</si>
  <si>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</si>
  <si>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</si>
  <si>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</si>
  <si>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</si>
  <si>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</si>
  <si>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</si>
  <si>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</si>
  <si>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</si>
  <si>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</si>
  <si>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</si>
  <si>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</si>
  <si>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</si>
  <si>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</si>
  <si>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</si>
  <si>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</si>
  <si>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</si>
  <si>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</si>
  <si>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</si>
  <si>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</si>
  <si>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</si>
  <si>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</si>
  <si>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</si>
  <si>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</si>
  <si>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</si>
  <si>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</si>
  <si>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</si>
  <si>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</si>
  <si>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</si>
  <si>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</si>
  <si>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</si>
  <si>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</si>
  <si>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</si>
  <si>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</si>
  <si>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</si>
  <si>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</si>
  <si>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</si>
  <si>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</si>
  <si>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</si>
  <si>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</si>
  <si>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</si>
  <si>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</si>
  <si>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</si>
  <si>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</si>
  <si>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</si>
  <si>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</si>
  <si>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</si>
  <si>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</si>
  <si>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</si>
  <si>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</si>
  <si>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</si>
  <si>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</si>
  <si>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</si>
  <si>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</si>
  <si>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</si>
  <si>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</si>
  <si>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</si>
  <si>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</si>
  <si>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</si>
  <si>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</si>
  <si>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</si>
  <si>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</si>
  <si>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</si>
  <si>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</si>
  <si>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</si>
  <si>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</si>
  <si>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</si>
  <si>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</si>
  <si>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</si>
  <si>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</si>
  <si>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</si>
  <si>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</si>
  <si>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</si>
  <si>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</si>
  <si>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</si>
  <si>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</si>
  <si>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</si>
  <si>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</si>
  <si>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</si>
  <si>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</si>
  <si>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</si>
  <si>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</si>
  <si>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</si>
  <si>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</si>
  <si>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</si>
  <si>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</si>
  <si>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</si>
  <si>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</si>
  <si>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</si>
  <si>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</si>
  <si>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</si>
  <si>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</si>
  <si>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</si>
  <si>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</si>
  <si>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</si>
  <si>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</si>
  <si>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</si>
  <si>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</si>
  <si>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</si>
  <si>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</si>
  <si>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</si>
  <si>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</si>
  <si>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</si>
  <si>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</si>
  <si>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</si>
  <si>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</si>
  <si>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</si>
  <si>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</si>
  <si>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</si>
  <si>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</si>
  <si>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</si>
  <si>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</si>
  <si>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</si>
  <si>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</si>
  <si>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</si>
  <si>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</si>
  <si>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</si>
  <si>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</si>
  <si>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</si>
  <si>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</si>
  <si>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</si>
  <si>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</si>
  <si>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</si>
  <si>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</si>
  <si>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</si>
  <si>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</si>
  <si>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</si>
  <si>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</si>
  <si>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</si>
  <si>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</si>
  <si>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</si>
  <si>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</si>
  <si>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</si>
  <si>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</si>
  <si>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</si>
  <si>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</si>
  <si>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</si>
  <si>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</si>
  <si>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</si>
  <si>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</si>
  <si>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</si>
  <si>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</si>
  <si>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</si>
  <si>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</si>
  <si>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</si>
  <si>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</si>
  <si>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</si>
  <si>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</si>
  <si>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</si>
  <si>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</si>
  <si>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</si>
  <si>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</si>
  <si>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</si>
  <si>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</si>
  <si>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</si>
  <si>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</si>
  <si>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</si>
  <si>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</si>
  <si>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</si>
  <si>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</si>
  <si>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</si>
  <si>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</si>
  <si>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</si>
  <si>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</si>
  <si>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</si>
  <si>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</si>
  <si>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</si>
  <si>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</si>
  <si>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</si>
  <si>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</si>
  <si>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</si>
  <si>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</si>
  <si>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</si>
  <si>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</si>
  <si>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</si>
  <si>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</si>
  <si>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</si>
  <si>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</si>
  <si>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</si>
  <si>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</si>
  <si>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</si>
  <si>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</si>
  <si>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</si>
  <si>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</si>
  <si>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</si>
  <si>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</si>
  <si>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</si>
  <si>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</si>
  <si>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</si>
  <si>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</si>
  <si>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</si>
  <si>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</si>
  <si>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</si>
  <si>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</si>
  <si>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</si>
  <si>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</si>
  <si>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</si>
  <si>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</si>
  <si>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</si>
  <si>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</si>
  <si>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</si>
  <si>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</si>
  <si>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</si>
  <si>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</si>
  <si>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</si>
  <si>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</si>
  <si>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</si>
  <si>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</si>
  <si>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</si>
  <si>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</si>
  <si>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</si>
  <si>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</si>
  <si>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</si>
  <si>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</si>
  <si>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</si>
  <si>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</si>
  <si>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</si>
  <si>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</si>
  <si>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</si>
  <si>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</si>
  <si>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</si>
  <si>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</si>
  <si>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</si>
  <si>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</si>
  <si>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</si>
  <si>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</si>
  <si>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</si>
  <si>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</si>
  <si>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</si>
  <si>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</si>
  <si>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</si>
  <si>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</si>
  <si>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</si>
  <si>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</si>
  <si>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</si>
  <si>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</si>
  <si>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</si>
  <si>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</si>
  <si>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</si>
  <si>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</si>
  <si>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</si>
  <si>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</si>
  <si>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</si>
  <si>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</si>
  <si>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</si>
  <si>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</si>
  <si>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</si>
  <si>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</si>
  <si>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</si>
  <si>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</si>
  <si>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</si>
  <si>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</si>
  <si>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</si>
  <si>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</si>
  <si>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</si>
  <si>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</si>
  <si>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</si>
  <si>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</si>
  <si>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</si>
  <si>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</si>
  <si>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</si>
  <si>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</si>
  <si>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</si>
  <si>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</si>
  <si>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</si>
  <si>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</si>
  <si>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</si>
  <si>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</si>
  <si>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</si>
  <si>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</si>
  <si>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</si>
  <si>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</si>
  <si>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</si>
  <si>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</si>
  <si>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</si>
  <si>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</si>
  <si>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</si>
  <si>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</si>
  <si>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</si>
  <si>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</si>
  <si>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</si>
  <si>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</si>
  <si>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</si>
  <si>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</si>
  <si>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</si>
  <si>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</si>
  <si>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</si>
  <si>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</si>
  <si>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</si>
  <si>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</si>
  <si>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</si>
  <si>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</si>
  <si>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</si>
  <si>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</si>
  <si>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</si>
  <si>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</si>
  <si>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</si>
  <si>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</si>
  <si>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</si>
  <si>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</si>
  <si>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</si>
  <si>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</si>
  <si>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</si>
  <si>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</si>
  <si>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</si>
  <si>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</si>
  <si>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</si>
  <si>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</si>
  <si>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</si>
  <si>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</si>
  <si>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</si>
  <si>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</si>
  <si>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</si>
  <si>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</si>
  <si>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</si>
  <si>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</si>
  <si>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</si>
  <si>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</si>
  <si>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</si>
  <si>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</si>
  <si>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</si>
  <si>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</si>
  <si>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</si>
  <si>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</si>
  <si>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</si>
  <si>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</si>
  <si>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</si>
  <si>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</si>
  <si>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</si>
  <si>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</si>
  <si>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</si>
  <si>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</si>
  <si>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</si>
  <si>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</si>
  <si>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</si>
  <si>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</si>
  <si>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</si>
  <si>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</si>
  <si>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</si>
  <si>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</si>
  <si>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</si>
  <si>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</si>
  <si>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</si>
  <si>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</si>
  <si>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</si>
  <si>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</si>
  <si>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</si>
  <si>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</si>
  <si>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</si>
  <si>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</si>
  <si>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</si>
  <si>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</si>
  <si>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</si>
  <si>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</si>
  <si>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</si>
  <si>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</si>
  <si>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</si>
  <si>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</si>
  <si>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</si>
  <si>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</si>
  <si>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</si>
  <si>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</si>
  <si>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</si>
  <si>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</si>
  <si>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</si>
  <si>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</si>
  <si>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</si>
  <si>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</si>
  <si>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</si>
  <si>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</si>
  <si>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</si>
  <si>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</si>
  <si>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</si>
  <si>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</si>
  <si>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</si>
  <si>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</si>
  <si>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</si>
  <si>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</si>
  <si>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</si>
  <si>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</si>
  <si>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</si>
  <si>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</si>
  <si>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</si>
  <si>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</si>
  <si>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</si>
  <si>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</si>
  <si>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</si>
  <si>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</si>
  <si>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</si>
  <si>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</si>
  <si>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</si>
  <si>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</si>
  <si>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</si>
  <si>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</si>
  <si>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</si>
  <si>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</si>
  <si>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</si>
  <si>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</si>
  <si>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</si>
  <si>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</si>
  <si>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</si>
  <si>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</si>
  <si>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</si>
  <si>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</si>
  <si>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</si>
  <si>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</si>
  <si>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</si>
  <si>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</si>
  <si>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</si>
  <si>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</si>
  <si>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</si>
  <si>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</si>
  <si>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</si>
  <si>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</si>
  <si>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</si>
  <si>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</si>
  <si>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</si>
  <si>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</si>
  <si>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</si>
  <si>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</si>
  <si>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</si>
  <si>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</si>
  <si>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</si>
  <si>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</si>
  <si>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</si>
  <si>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</si>
  <si>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</si>
  <si>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</si>
  <si>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</si>
  <si>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</si>
  <si>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</si>
  <si>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</si>
  <si>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</si>
  <si>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</si>
  <si>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</si>
  <si>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</si>
  <si>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</si>
  <si>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</si>
  <si>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</si>
  <si>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</si>
  <si>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</si>
  <si>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</si>
  <si>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</si>
  <si>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</si>
  <si>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</si>
  <si>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</si>
  <si>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</si>
  <si>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</si>
  <si>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</si>
  <si>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</si>
  <si>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</si>
  <si>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</si>
  <si>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</si>
  <si>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</si>
  <si>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</si>
  <si>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</si>
  <si>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</si>
  <si>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</si>
  <si>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</si>
  <si>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</si>
  <si>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</si>
  <si>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</si>
  <si>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</si>
  <si>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</si>
  <si>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</si>
  <si>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</si>
  <si>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</si>
  <si>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</si>
  <si>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</si>
  <si>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</si>
  <si>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</si>
  <si>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</si>
  <si>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</si>
  <si>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</si>
  <si>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</si>
  <si>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</si>
  <si>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</si>
  <si>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</si>
  <si>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</si>
  <si>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</si>
  <si>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</si>
  <si>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</si>
  <si>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</si>
  <si>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</si>
  <si>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</si>
  <si>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</si>
  <si>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</si>
  <si>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</si>
  <si>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</si>
  <si>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</si>
  <si>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</si>
  <si>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</si>
  <si>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</si>
  <si>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</si>
  <si>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</si>
  <si>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</si>
  <si>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</si>
  <si>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</si>
  <si>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</si>
  <si>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</si>
  <si>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</si>
  <si>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</si>
  <si>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</si>
  <si>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</si>
  <si>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</si>
  <si>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</si>
  <si>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</si>
  <si>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</si>
  <si>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</si>
  <si>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</si>
  <si>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</si>
  <si>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</si>
  <si>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</si>
  <si>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</si>
  <si>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</si>
  <si>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</si>
  <si>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</si>
  <si>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</si>
  <si>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</si>
  <si>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</si>
  <si>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</si>
  <si>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</si>
  <si>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</si>
  <si>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</si>
  <si>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</si>
  <si>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</si>
  <si>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</si>
  <si>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</si>
  <si>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</si>
  <si>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</si>
  <si>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</si>
  <si>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</si>
  <si>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</si>
  <si>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</si>
  <si>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</si>
  <si>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</si>
  <si>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</si>
  <si>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</si>
  <si>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</si>
  <si>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</si>
  <si>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</si>
  <si>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</si>
  <si>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</si>
  <si>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</si>
  <si>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</si>
  <si>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</si>
  <si>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</si>
  <si>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</si>
  <si>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</si>
  <si>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</si>
  <si>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</si>
  <si>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</si>
  <si>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</si>
  <si>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</si>
  <si>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</si>
  <si>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</si>
  <si>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</si>
  <si>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</si>
  <si>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</si>
  <si>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</si>
  <si>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</si>
  <si>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</si>
  <si>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</si>
  <si>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</si>
  <si>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</si>
  <si>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</si>
  <si>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</si>
  <si>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</si>
  <si>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</si>
  <si>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</si>
  <si>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</si>
  <si>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</si>
  <si>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</si>
  <si>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</si>
  <si>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</si>
  <si>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</si>
  <si>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</si>
  <si>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</si>
  <si>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</si>
  <si>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</si>
  <si>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</si>
  <si>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</si>
  <si>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</si>
  <si>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</si>
  <si>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</si>
  <si>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</si>
  <si>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</si>
  <si>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</si>
  <si>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</si>
  <si>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</si>
  <si>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</si>
  <si>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</si>
  <si>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</si>
  <si>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</si>
  <si>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</si>
  <si>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</si>
  <si>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</si>
  <si>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</si>
  <si>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</si>
  <si>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</si>
  <si>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</si>
  <si>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</si>
  <si>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</si>
  <si>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</si>
  <si>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</si>
  <si>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</si>
  <si>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</si>
  <si>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</si>
  <si>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</si>
  <si>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</si>
  <si>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</si>
  <si>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</si>
  <si>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</si>
  <si>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</si>
  <si>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</si>
  <si>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</si>
  <si>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</si>
  <si>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</si>
  <si>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</si>
  <si>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</si>
  <si>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</si>
  <si>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</si>
  <si>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</si>
  <si>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</si>
  <si>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</si>
  <si>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</si>
  <si>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</si>
  <si>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</si>
  <si>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</si>
  <si>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</si>
  <si>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</si>
  <si>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</si>
  <si>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</si>
  <si>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</si>
  <si>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</si>
  <si>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</si>
  <si>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</si>
  <si>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</si>
  <si>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</si>
  <si>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</si>
  <si>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</si>
  <si>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</si>
  <si>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</si>
  <si>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</si>
  <si>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</si>
  <si>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</si>
  <si>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</si>
  <si>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</si>
  <si>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</si>
  <si>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</si>
  <si>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</si>
  <si>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</si>
  <si>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</si>
  <si>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</si>
  <si>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</si>
  <si>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</si>
  <si>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</si>
  <si>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</si>
  <si>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</si>
  <si>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</si>
  <si>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</si>
  <si>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</si>
  <si>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</si>
  <si>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</si>
  <si>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</si>
  <si>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</si>
  <si>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</si>
  <si>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</si>
  <si>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</si>
  <si>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</si>
  <si>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</si>
  <si>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</si>
  <si>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</si>
  <si>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</si>
  <si>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</si>
  <si>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</si>
  <si>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</si>
  <si>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</si>
  <si>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</si>
  <si>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</si>
  <si>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</si>
  <si>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</si>
  <si>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</si>
  <si>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</si>
  <si>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</si>
  <si>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</si>
  <si>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</si>
  <si>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</si>
  <si>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</si>
  <si>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</si>
  <si>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</si>
  <si>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</si>
  <si>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</si>
  <si>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</si>
  <si>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</si>
  <si>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</si>
  <si>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</si>
  <si>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</si>
  <si>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</si>
  <si>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</si>
  <si>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</si>
  <si>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</si>
  <si>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</si>
  <si>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</si>
  <si>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</si>
  <si>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</si>
  <si>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</si>
  <si>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</si>
  <si>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</si>
  <si>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</si>
  <si>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</si>
  <si>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</si>
  <si>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</si>
  <si>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</si>
  <si>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</si>
  <si>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</si>
  <si>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</si>
  <si>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</si>
  <si>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</si>
  <si>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</si>
  <si>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</si>
  <si>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</si>
  <si>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</si>
  <si>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</si>
  <si>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</si>
  <si>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</si>
  <si>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</si>
  <si>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</si>
  <si>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</si>
  <si>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</si>
  <si>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</si>
  <si>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</si>
  <si>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</si>
  <si>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</si>
  <si>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</si>
  <si>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</si>
  <si>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</si>
  <si>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</si>
  <si>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</si>
  <si>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</si>
  <si>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</si>
  <si>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</si>
  <si>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</si>
  <si>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</si>
  <si>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</si>
  <si>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</si>
  <si>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</si>
  <si>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</si>
  <si>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</si>
  <si>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</si>
  <si>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</si>
  <si>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</si>
  <si>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</si>
  <si>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</si>
  <si>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</si>
  <si>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</si>
  <si>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</si>
  <si>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</si>
  <si>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</si>
  <si>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</si>
  <si>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</si>
  <si>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</si>
  <si>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</si>
  <si>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</si>
  <si>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</si>
  <si>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</si>
  <si>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</si>
  <si>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</si>
  <si>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</si>
  <si>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</si>
  <si>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</si>
  <si>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</si>
  <si>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</si>
  <si>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</si>
  <si>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</si>
  <si>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</si>
  <si>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</si>
  <si>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</si>
  <si>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</si>
  <si>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</si>
  <si>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</si>
  <si>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</si>
  <si>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</si>
  <si>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</si>
  <si>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</si>
  <si>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</si>
  <si>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</si>
  <si>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</si>
  <si>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</si>
  <si>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</si>
  <si>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</si>
  <si>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</si>
  <si>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</si>
  <si>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</si>
  <si>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</si>
  <si>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</si>
  <si>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</si>
  <si>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</si>
  <si>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</si>
  <si>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</si>
  <si>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</si>
  <si>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</si>
  <si>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</si>
  <si>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</si>
  <si>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</si>
  <si>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</si>
  <si>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</si>
  <si>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</si>
  <si>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</si>
  <si>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</si>
  <si>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</si>
  <si>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</si>
  <si>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</si>
  <si>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</si>
  <si>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</si>
  <si>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</si>
  <si>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</si>
  <si>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</si>
  <si>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</si>
  <si>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</si>
  <si>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</si>
  <si>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</si>
  <si>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</si>
  <si>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</si>
  <si>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</si>
  <si>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</si>
  <si>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</si>
  <si>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</si>
  <si>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</si>
  <si>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</si>
  <si>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</si>
  <si>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</si>
  <si>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</si>
  <si>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</si>
  <si>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</si>
  <si>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</si>
  <si>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</si>
  <si>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</si>
  <si>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</si>
  <si>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</si>
  <si>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</si>
  <si>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</si>
  <si>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</si>
  <si>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</si>
  <si>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</si>
  <si>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</si>
  <si>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</si>
  <si>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</si>
  <si>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</si>
  <si>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</si>
  <si>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</si>
  <si>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</si>
  <si>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</si>
  <si>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</si>
  <si>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</si>
  <si>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</si>
  <si>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</si>
  <si>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</si>
  <si>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</si>
  <si>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</si>
  <si>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</si>
  <si>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</si>
  <si>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</si>
  <si>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</si>
  <si>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</si>
  <si>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</si>
  <si>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</si>
  <si>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</si>
  <si>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</si>
  <si>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</si>
  <si>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</si>
  <si>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</si>
  <si>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</si>
  <si>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</si>
  <si>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</si>
  <si>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</si>
  <si>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</si>
  <si>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</si>
  <si>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</si>
  <si>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</si>
  <si>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</si>
  <si>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</si>
  <si>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</si>
  <si>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</si>
  <si>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</si>
  <si>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</si>
  <si>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</si>
  <si>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</si>
  <si>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</si>
  <si>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</si>
  <si>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</si>
  <si>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</si>
  <si>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</si>
  <si>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</si>
  <si>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</si>
  <si>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</si>
  <si>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</si>
  <si>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</si>
  <si>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</si>
  <si>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</si>
  <si>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</si>
  <si>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</si>
  <si>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</si>
  <si>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</si>
  <si>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</si>
  <si>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</si>
  <si>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</si>
  <si>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</si>
  <si>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</si>
  <si>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</si>
  <si>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</si>
  <si>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</si>
  <si>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</si>
  <si>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</si>
  <si>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</si>
  <si>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</si>
  <si>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</si>
  <si>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</si>
  <si>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</si>
  <si>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</si>
  <si>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</si>
  <si>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</si>
  <si>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</si>
  <si>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</si>
  <si>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</si>
  <si>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</si>
  <si>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</si>
  <si>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</si>
  <si>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</si>
  <si>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</si>
  <si>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</si>
  <si>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</si>
  <si>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</si>
  <si>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</si>
  <si>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</si>
  <si>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</si>
  <si>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</si>
  <si>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</si>
  <si>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</si>
  <si>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</si>
  <si>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</si>
  <si>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</si>
  <si>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</si>
  <si>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</si>
  <si>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</si>
  <si>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</si>
  <si>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</si>
  <si>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</si>
  <si>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</si>
  <si>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</si>
  <si>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</si>
  <si>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</si>
  <si>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</si>
  <si>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</si>
  <si>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</si>
  <si>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</si>
  <si>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</si>
  <si>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</si>
  <si>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</si>
  <si>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</si>
  <si>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</si>
  <si>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</si>
  <si>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</si>
  <si>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</si>
  <si>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</si>
  <si>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</si>
  <si>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</si>
  <si>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</si>
  <si>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</si>
  <si>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</si>
  <si>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</si>
  <si>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</si>
  <si>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</si>
  <si>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</si>
  <si>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</si>
  <si>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</si>
  <si>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</si>
  <si>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</si>
  <si>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</si>
  <si>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</si>
  <si>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</si>
  <si>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</si>
  <si>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</si>
  <si>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</si>
  <si>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</si>
  <si>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</si>
  <si>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</si>
  <si>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</si>
  <si>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</si>
  <si>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</si>
  <si>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</si>
  <si>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</si>
  <si>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</si>
  <si>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</si>
  <si>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</si>
  <si>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</si>
  <si>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</si>
  <si>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</si>
  <si>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</si>
  <si>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</si>
  <si>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</si>
  <si>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</si>
  <si>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</si>
  <si>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</si>
  <si>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</si>
  <si>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</si>
  <si>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</si>
  <si>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</si>
  <si>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</si>
  <si>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</si>
  <si>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</si>
  <si>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</si>
  <si>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</si>
  <si>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</si>
  <si>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</si>
  <si>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</si>
  <si>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</si>
  <si>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</si>
  <si>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</si>
  <si>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</si>
  <si>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</si>
  <si>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</si>
  <si>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</si>
  <si>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</si>
  <si>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</si>
  <si>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</si>
  <si>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</si>
  <si>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</si>
  <si>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</si>
  <si>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</si>
  <si>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</si>
  <si>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</si>
  <si>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</si>
  <si>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</si>
  <si>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</si>
  <si>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</si>
  <si>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</si>
  <si>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</si>
  <si>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</si>
  <si>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</si>
  <si>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</si>
  <si>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</si>
  <si>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</si>
  <si>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</si>
  <si>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</si>
  <si>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</si>
  <si>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</si>
  <si>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</si>
  <si>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</si>
  <si>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</si>
  <si>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</si>
  <si>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</si>
  <si>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</si>
  <si>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</si>
  <si>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</si>
  <si>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</si>
  <si>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</si>
  <si>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</si>
  <si>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</si>
  <si>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</si>
  <si>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</si>
  <si>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</si>
  <si>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</si>
  <si>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</si>
  <si>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</si>
  <si>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</si>
  <si>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</si>
  <si>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</si>
  <si>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</si>
  <si>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</si>
  <si>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</si>
  <si>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</si>
  <si>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</si>
  <si>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</si>
  <si>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</si>
  <si>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</si>
  <si>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</si>
  <si>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</si>
  <si>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</si>
  <si>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</si>
  <si>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</si>
  <si>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</si>
  <si>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</si>
  <si>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</si>
  <si>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</si>
  <si>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</si>
  <si>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</si>
  <si>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</si>
  <si>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</si>
  <si>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</si>
  <si>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</si>
  <si>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</si>
  <si>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</si>
  <si>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</si>
  <si>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</si>
  <si>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</si>
  <si>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</si>
  <si>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</si>
  <si>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</si>
  <si>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</si>
  <si>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</si>
  <si>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</si>
  <si>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</si>
  <si>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</si>
  <si>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</si>
  <si>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</si>
  <si>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</si>
  <si>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</si>
  <si>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</si>
  <si>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</si>
  <si>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</si>
  <si>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</si>
  <si>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</si>
  <si>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</si>
  <si>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</si>
  <si>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</si>
  <si>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</si>
  <si>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</si>
  <si>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</si>
  <si>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</si>
  <si>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</si>
  <si>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</si>
  <si>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</si>
  <si>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</si>
  <si>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</si>
  <si>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</si>
  <si>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</si>
  <si>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</si>
  <si>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</si>
  <si>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</si>
  <si>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</si>
  <si>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</si>
  <si>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</si>
  <si>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</si>
  <si>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</si>
  <si>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</si>
  <si>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</si>
  <si>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</si>
  <si>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</si>
  <si>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</si>
  <si>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</si>
  <si>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</si>
  <si>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</si>
  <si>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</si>
  <si>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</si>
  <si>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</si>
  <si>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</si>
  <si>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</si>
  <si>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</si>
  <si>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</si>
  <si>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</si>
  <si>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</si>
  <si>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</si>
  <si>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</si>
  <si>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</si>
  <si>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</si>
  <si>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</si>
  <si>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</si>
  <si>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</si>
  <si>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</si>
  <si>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</si>
  <si>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</si>
  <si>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</si>
  <si>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</si>
  <si>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</si>
  <si>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</si>
  <si>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</si>
  <si>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</si>
  <si>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</si>
  <si>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</si>
  <si>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</si>
  <si>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</si>
  <si>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</si>
  <si>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</si>
  <si>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</si>
  <si>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</si>
  <si>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</si>
  <si>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</si>
  <si>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</si>
  <si>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</si>
  <si>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</si>
  <si>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</si>
  <si>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</si>
  <si>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</si>
  <si>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</si>
  <si>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</si>
  <si>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</si>
  <si>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</si>
  <si>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</si>
  <si>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</si>
  <si>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</si>
  <si>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</si>
  <si>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</si>
  <si>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</si>
  <si>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</si>
  <si>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</si>
  <si>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</si>
  <si>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</si>
  <si>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</si>
  <si>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</si>
  <si>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</si>
  <si>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</si>
  <si>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</si>
  <si>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</si>
  <si>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</si>
  <si>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</si>
  <si>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</si>
  <si>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</si>
  <si>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</si>
  <si>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</si>
  <si>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</si>
  <si>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</si>
  <si>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</si>
  <si>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</si>
  <si>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</si>
  <si>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</si>
  <si>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</si>
  <si>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</si>
  <si>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</si>
  <si>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</si>
  <si>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</si>
  <si>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</si>
  <si>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</si>
  <si>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</si>
  <si>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</si>
  <si>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</si>
  <si>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</si>
  <si>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</si>
  <si>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</si>
  <si>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</si>
  <si>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</si>
  <si>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</si>
  <si>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</si>
  <si>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</si>
  <si>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</si>
  <si>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</si>
  <si>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</si>
  <si>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</si>
  <si>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</si>
  <si>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</si>
  <si>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</si>
  <si>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</si>
  <si>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</si>
  <si>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</si>
  <si>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</si>
  <si>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</si>
  <si>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</si>
  <si>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</si>
  <si>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</si>
  <si>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</si>
  <si>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</si>
  <si>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</si>
  <si>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</si>
  <si>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</si>
  <si>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</si>
  <si>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</si>
  <si>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</si>
  <si>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</si>
  <si>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</si>
  <si>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</si>
  <si>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</si>
  <si>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</si>
  <si>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</si>
  <si>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</si>
  <si>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</si>
  <si>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</si>
  <si>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</si>
  <si>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</si>
  <si>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</si>
  <si>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</si>
  <si>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</si>
  <si>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</si>
  <si>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</si>
  <si>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</si>
  <si>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</si>
  <si>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</si>
  <si>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</si>
  <si>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</si>
  <si>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</si>
  <si>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</si>
  <si>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</si>
  <si>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</si>
  <si>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</si>
  <si>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</si>
  <si>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</si>
  <si>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</si>
  <si>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</si>
  <si>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</si>
  <si>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</si>
  <si>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</si>
  <si>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</si>
  <si>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</si>
  <si>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</si>
  <si>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</si>
  <si>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</si>
  <si>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</si>
  <si>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</si>
  <si>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</si>
  <si>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</si>
  <si>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</si>
  <si>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</si>
  <si>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</si>
  <si>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</si>
  <si>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</si>
  <si>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</si>
  <si>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</si>
  <si>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</si>
  <si>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</si>
  <si>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</si>
  <si>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</si>
  <si>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</si>
  <si>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</si>
  <si>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</si>
  <si>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</si>
  <si>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</si>
  <si>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</si>
  <si>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</si>
  <si>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</si>
  <si>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</si>
  <si>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</si>
  <si>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</si>
  <si>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</si>
  <si>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</si>
  <si>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</si>
  <si>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</si>
  <si>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</si>
  <si>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</si>
  <si>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</si>
  <si>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</si>
  <si>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</si>
  <si>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</si>
  <si>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</si>
  <si>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</si>
  <si>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</si>
  <si>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</si>
  <si>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</si>
  <si>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</si>
  <si>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</si>
  <si>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</si>
  <si>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</si>
  <si>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</si>
  <si>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</si>
  <si>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</si>
  <si>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</si>
  <si>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</si>
  <si>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</si>
  <si>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</si>
  <si>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</si>
  <si>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</si>
  <si>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</si>
  <si>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</si>
  <si>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</si>
  <si>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</si>
  <si>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</si>
  <si>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</si>
  <si>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</si>
  <si>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</si>
  <si>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</si>
  <si>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</si>
  <si>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</si>
  <si>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</si>
  <si>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</si>
  <si>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</si>
  <si>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</si>
  <si>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</si>
  <si>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</si>
  <si>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</si>
  <si>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</si>
  <si>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</si>
  <si>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</si>
  <si>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</si>
  <si>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</si>
  <si>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</si>
  <si>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</si>
  <si>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</si>
  <si>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</si>
  <si>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</si>
  <si>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</si>
  <si>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</si>
  <si>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</si>
  <si>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</si>
  <si>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</si>
  <si>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</si>
  <si>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</si>
  <si>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</si>
  <si>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</si>
  <si>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</si>
  <si>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</si>
  <si>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</si>
  <si>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</si>
  <si>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</si>
  <si>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</si>
  <si>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</si>
  <si>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</si>
  <si>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</si>
  <si>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</si>
  <si>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</si>
  <si>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</si>
  <si>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</si>
  <si>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</si>
  <si>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</si>
  <si>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</si>
  <si>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</si>
  <si>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</si>
  <si>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</si>
  <si>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</si>
  <si>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</si>
  <si>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</si>
  <si>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</si>
  <si>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</si>
  <si>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</si>
  <si>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</si>
  <si>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</si>
  <si>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</si>
  <si>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</si>
  <si>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</si>
  <si>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</si>
  <si>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</si>
  <si>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</si>
  <si>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</si>
  <si>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</si>
  <si>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</si>
  <si>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</si>
  <si>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</si>
  <si>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</si>
  <si>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</si>
  <si>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</si>
  <si>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</si>
  <si>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</si>
  <si>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</si>
  <si>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</si>
  <si>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</si>
  <si>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</si>
  <si>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</si>
  <si>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</si>
  <si>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</si>
  <si>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</si>
  <si>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</si>
  <si>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</si>
  <si>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</si>
  <si>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</si>
  <si>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</si>
  <si>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</si>
  <si>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</si>
  <si>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</si>
  <si>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</si>
  <si>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</si>
  <si>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</si>
  <si>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</si>
  <si>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</si>
  <si>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</si>
  <si>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</si>
  <si>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</si>
  <si>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</si>
  <si>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</si>
  <si>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</si>
  <si>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</si>
  <si>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</si>
  <si>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</si>
  <si>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</si>
  <si>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</si>
  <si>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</si>
  <si>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</si>
  <si>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</si>
  <si>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</si>
  <si>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</si>
  <si>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</si>
  <si>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</si>
  <si>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</si>
  <si>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</si>
  <si>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</si>
  <si>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</si>
  <si>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</si>
  <si>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</si>
  <si>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</si>
  <si>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</si>
  <si>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</si>
  <si>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</si>
  <si>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</si>
  <si>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</si>
  <si>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</si>
  <si>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</si>
  <si>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</si>
  <si>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</si>
  <si>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</si>
  <si>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</si>
  <si>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</si>
  <si>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</si>
  <si>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</si>
  <si>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</si>
  <si>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</si>
  <si>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</si>
  <si>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</si>
  <si>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</si>
  <si>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</si>
  <si>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</si>
  <si>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</si>
  <si>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</si>
  <si>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</si>
  <si>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</si>
  <si>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</si>
  <si>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</si>
  <si>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</si>
  <si>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</si>
  <si>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</si>
  <si>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</si>
  <si>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</si>
  <si>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</si>
  <si>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</si>
  <si>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</si>
  <si>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</si>
  <si>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</si>
  <si>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</si>
  <si>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</si>
  <si>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</si>
  <si>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</si>
  <si>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</si>
  <si>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</si>
  <si>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</si>
  <si>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</si>
  <si>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</si>
  <si>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</si>
  <si>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</si>
  <si>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</si>
  <si>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</si>
  <si>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</si>
  <si>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</si>
  <si>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</si>
  <si>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</si>
  <si>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</si>
  <si>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</si>
  <si>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</si>
  <si>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</si>
  <si>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</si>
  <si>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</si>
  <si>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</si>
  <si>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</si>
  <si>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</si>
  <si>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</si>
  <si>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</si>
  <si>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</si>
  <si>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</si>
  <si>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</si>
  <si>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</si>
  <si>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</si>
  <si>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</si>
  <si>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</si>
  <si>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</si>
  <si>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</si>
  <si>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</si>
  <si>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</si>
  <si>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</si>
  <si>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</si>
  <si>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</si>
  <si>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</si>
  <si>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</si>
  <si>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</si>
  <si>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</si>
  <si>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</si>
  <si>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</si>
  <si>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</si>
  <si>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</si>
  <si>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</si>
  <si>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</si>
  <si>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</si>
  <si>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</si>
  <si>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</si>
  <si>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</si>
  <si>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</si>
  <si>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</si>
  <si>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</si>
  <si>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</si>
  <si>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</si>
  <si>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</si>
  <si>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</si>
  <si>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</si>
  <si>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</si>
  <si>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</si>
  <si>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</si>
  <si>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</si>
  <si>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</si>
  <si>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</si>
  <si>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</si>
  <si>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</si>
  <si>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</si>
  <si>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</si>
  <si>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</si>
  <si>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</si>
  <si>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</si>
  <si>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</si>
  <si>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</si>
  <si>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</si>
  <si>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</si>
  <si>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</si>
  <si>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</si>
  <si>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</si>
  <si>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</si>
  <si>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</si>
  <si>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</si>
  <si>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</si>
  <si>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</si>
  <si>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</si>
  <si>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</si>
  <si>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</si>
  <si>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</si>
  <si>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</si>
  <si>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</si>
  <si>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</si>
  <si>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</si>
  <si>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</si>
  <si>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</si>
  <si>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</si>
  <si>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</si>
  <si>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</si>
  <si>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</si>
  <si>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</si>
  <si>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</si>
  <si>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</si>
  <si>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</si>
  <si>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</si>
  <si>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</si>
  <si>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</si>
  <si>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</si>
  <si>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</si>
  <si>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</si>
  <si>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</si>
  <si>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</si>
  <si>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</si>
  <si>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</si>
  <si>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</si>
  <si>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</si>
  <si>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</si>
  <si>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</si>
  <si>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</si>
  <si>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</si>
  <si>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</si>
  <si>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</si>
  <si>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</si>
  <si>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</si>
  <si>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</si>
  <si>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</si>
  <si>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</si>
  <si>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</si>
  <si>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</si>
  <si>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</si>
  <si>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</si>
  <si>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</si>
  <si>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</si>
  <si>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</si>
  <si>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</si>
  <si>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</si>
  <si>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</si>
  <si>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</si>
  <si>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</si>
  <si>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</si>
  <si>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</si>
  <si>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</si>
  <si>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</si>
  <si>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</si>
  <si>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</si>
  <si>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</si>
  <si>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</si>
  <si>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</si>
  <si>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</si>
  <si>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</si>
  <si>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</si>
  <si>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</si>
  <si>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</si>
  <si>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</si>
  <si>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</si>
  <si>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</si>
  <si>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</si>
  <si>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</si>
  <si>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</si>
  <si>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</si>
  <si>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</si>
  <si>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</si>
  <si>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</si>
  <si>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</si>
  <si>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</si>
  <si>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</si>
  <si>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</si>
  <si>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</si>
  <si>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</si>
  <si>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</si>
  <si>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</si>
  <si>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</si>
  <si>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</si>
  <si>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</si>
  <si>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</si>
  <si>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</si>
  <si>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</si>
  <si>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</si>
  <si>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</si>
  <si>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</si>
  <si>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</si>
  <si>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</si>
  <si>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</si>
  <si>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</si>
  <si>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</si>
  <si>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</si>
  <si>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</si>
  <si>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</si>
  <si>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</si>
  <si>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</si>
  <si>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</si>
  <si>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</si>
  <si>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</si>
  <si>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</si>
  <si>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</si>
  <si>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</si>
  <si>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</si>
  <si>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</si>
  <si>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</si>
  <si>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</si>
  <si>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</si>
  <si>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</si>
  <si>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</si>
  <si>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</si>
  <si>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</si>
  <si>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</si>
  <si>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</si>
  <si>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</si>
  <si>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</si>
  <si>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</si>
  <si>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</si>
  <si>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</si>
  <si>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</si>
  <si>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</si>
  <si>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</si>
  <si>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</si>
  <si>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</si>
  <si>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</si>
  <si>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</si>
  <si>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</si>
  <si>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</si>
  <si>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</si>
  <si>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</si>
  <si>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</si>
  <si>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</si>
  <si>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</si>
  <si>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</si>
  <si>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</si>
  <si>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</si>
  <si>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</si>
  <si>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</si>
  <si>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</si>
  <si>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</si>
  <si>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</si>
  <si>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</si>
  <si>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</si>
  <si>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</si>
  <si>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</si>
  <si>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</si>
  <si>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</si>
  <si>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</si>
  <si>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</si>
  <si>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</si>
  <si>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</si>
  <si>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</si>
  <si>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</si>
  <si>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</si>
  <si>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</si>
  <si>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</si>
  <si>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</si>
  <si>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</si>
  <si>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</si>
  <si>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</si>
  <si>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</si>
  <si>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</si>
  <si>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</si>
  <si>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</si>
  <si>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</si>
  <si>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</si>
  <si>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</si>
  <si>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</si>
  <si>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</si>
  <si>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</si>
  <si>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</si>
  <si>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</si>
  <si>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</si>
  <si>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</si>
  <si>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</si>
  <si>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</si>
  <si>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</si>
  <si>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</si>
  <si>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</si>
  <si>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</si>
  <si>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</si>
  <si>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</si>
  <si>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</si>
  <si>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</si>
  <si>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</si>
  <si>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</si>
  <si>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</si>
  <si>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</si>
  <si>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</si>
  <si>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</si>
  <si>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</si>
  <si>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</si>
  <si>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</si>
  <si>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</si>
  <si>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</si>
  <si>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</si>
  <si>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</si>
  <si>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</si>
  <si>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</si>
  <si>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</si>
  <si>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</si>
  <si>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</si>
  <si>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</si>
  <si>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</si>
  <si>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</si>
  <si>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</si>
  <si>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</si>
  <si>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</si>
  <si>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</si>
  <si>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</si>
  <si>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</si>
  <si>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</si>
  <si>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</si>
  <si>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</si>
  <si>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</si>
  <si>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</si>
  <si>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</si>
  <si>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</si>
  <si>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</si>
  <si>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</si>
  <si>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</si>
  <si>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</si>
  <si>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</si>
  <si>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</si>
  <si>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</si>
  <si>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</si>
  <si>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</si>
  <si>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</si>
  <si>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</si>
  <si>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</si>
  <si>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</si>
  <si>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</si>
  <si>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</si>
  <si>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</si>
  <si>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</si>
  <si>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</si>
  <si>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</si>
  <si>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</si>
  <si>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</si>
  <si>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</si>
  <si>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</si>
  <si>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</si>
  <si>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</si>
  <si>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</si>
  <si>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</si>
  <si>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</si>
  <si>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</si>
  <si>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</si>
  <si>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</si>
  <si>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</si>
  <si>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</si>
  <si>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</si>
  <si>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</si>
  <si>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</si>
  <si>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</si>
  <si>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</si>
  <si>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</si>
  <si>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</si>
  <si>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</si>
  <si>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</si>
  <si>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</si>
  <si>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</si>
  <si>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</si>
  <si>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</si>
  <si>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</si>
  <si>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</si>
  <si>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</si>
  <si>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</si>
  <si>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</si>
  <si>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</si>
  <si>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</si>
  <si>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</si>
  <si>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</si>
  <si>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</si>
  <si>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</si>
  <si>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</si>
  <si>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</si>
  <si>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</si>
  <si>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</si>
  <si>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</si>
  <si>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</si>
  <si>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</si>
  <si>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</si>
  <si>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</si>
  <si>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</si>
  <si>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</si>
  <si>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</si>
  <si>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</si>
  <si>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</si>
  <si>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</si>
  <si>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</si>
  <si>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</si>
  <si>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</si>
  <si>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</si>
  <si>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</si>
  <si>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</si>
  <si>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</si>
  <si>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</si>
  <si>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</si>
  <si>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</si>
  <si>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</si>
  <si>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</si>
  <si>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</si>
  <si>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</si>
  <si>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</si>
  <si>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</si>
  <si>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</si>
  <si>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</si>
  <si>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</si>
  <si>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</si>
  <si>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</si>
  <si>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</si>
  <si>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</si>
  <si>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</si>
  <si>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</si>
  <si>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</si>
  <si>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</si>
  <si>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</si>
  <si>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</si>
  <si>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</si>
  <si>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</si>
  <si>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</si>
  <si>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</si>
  <si>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</si>
  <si>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</si>
  <si>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</si>
  <si>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</si>
  <si>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</si>
  <si>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</si>
  <si>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</si>
  <si>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</si>
  <si>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</si>
  <si>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</si>
  <si>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</si>
  <si>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</si>
  <si>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</si>
  <si>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</si>
  <si>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</si>
  <si>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</si>
  <si>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</si>
  <si>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</si>
  <si>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</si>
  <si>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</si>
  <si>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</si>
  <si>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</si>
  <si>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</si>
  <si>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</si>
  <si>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</si>
  <si>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</si>
  <si>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</si>
  <si>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</si>
  <si>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</si>
  <si>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</si>
  <si>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</si>
  <si>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</si>
  <si>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</si>
  <si>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</si>
  <si>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</si>
  <si>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</si>
  <si>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</si>
  <si>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</si>
  <si>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</si>
  <si>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</si>
  <si>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</si>
  <si>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</si>
  <si>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</si>
  <si>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</si>
  <si>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</si>
  <si>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</si>
  <si>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</si>
  <si>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</si>
  <si>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</si>
  <si>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</si>
  <si>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</si>
  <si>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</si>
  <si>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</si>
  <si>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</si>
  <si>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</si>
  <si>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</si>
  <si>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</si>
  <si>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</si>
  <si>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</si>
  <si>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</si>
  <si>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</si>
  <si>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</si>
  <si>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</si>
  <si>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</si>
  <si>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</si>
  <si>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</si>
  <si>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</si>
  <si>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</si>
  <si>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</si>
  <si>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</si>
  <si>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</si>
  <si>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</si>
  <si>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</si>
  <si>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</si>
  <si>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</si>
  <si>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</si>
  <si>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</si>
  <si>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</si>
  <si>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</si>
  <si>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</si>
  <si>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</si>
  <si>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</si>
  <si>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</si>
  <si>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</si>
  <si>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</si>
  <si>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</si>
  <si>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</si>
  <si>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</si>
  <si>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</si>
  <si>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</si>
  <si>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</si>
  <si>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</si>
  <si>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</si>
  <si>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</si>
  <si>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</si>
  <si>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</si>
  <si>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</si>
  <si>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</si>
  <si>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</si>
  <si>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</si>
  <si>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</si>
  <si>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</si>
  <si>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</si>
  <si>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</si>
  <si>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</si>
  <si>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</si>
  <si>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</si>
  <si>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</si>
  <si>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</si>
  <si>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</si>
  <si>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</si>
  <si>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</si>
  <si>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</si>
  <si>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</si>
  <si>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</si>
  <si>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</si>
  <si>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</si>
  <si>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</si>
  <si>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</si>
  <si>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</si>
  <si>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</si>
  <si>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</si>
  <si>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</si>
  <si>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</si>
  <si>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</si>
  <si>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</si>
  <si>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</si>
  <si>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</si>
  <si>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</si>
  <si>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</si>
  <si>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</si>
  <si>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</si>
  <si>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</si>
  <si>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</si>
  <si>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</si>
  <si>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</si>
  <si>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</si>
  <si>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</si>
  <si>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</si>
  <si>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</si>
  <si>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</si>
  <si>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</si>
  <si>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</si>
  <si>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</si>
  <si>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</si>
  <si>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</si>
  <si>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</si>
  <si>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</si>
  <si>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</si>
  <si>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</si>
  <si>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</si>
  <si>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</si>
  <si>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</si>
  <si>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</si>
  <si>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</si>
  <si>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</si>
  <si>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</si>
  <si>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</si>
  <si>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</si>
  <si>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</si>
  <si>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</si>
  <si>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</si>
  <si>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</si>
  <si>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</si>
  <si>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</si>
  <si>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</si>
  <si>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</si>
  <si>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</si>
  <si>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</si>
  <si>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</si>
  <si>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</si>
  <si>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</si>
  <si>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</si>
  <si>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</si>
  <si>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</si>
  <si>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</si>
  <si>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</si>
  <si>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</si>
  <si>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</si>
  <si>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</si>
  <si>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</si>
  <si>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</si>
  <si>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</si>
  <si>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</si>
  <si>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</si>
  <si>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</si>
  <si>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</si>
  <si>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</si>
  <si>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</si>
  <si>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</si>
  <si>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</si>
  <si>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</si>
  <si>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</si>
  <si>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</si>
  <si>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</si>
  <si>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</si>
  <si>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</si>
  <si>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</si>
  <si>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</si>
  <si>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</si>
  <si>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</si>
  <si>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</si>
  <si>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</si>
  <si>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</si>
  <si>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</si>
  <si>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</si>
  <si>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</si>
  <si>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</si>
  <si>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</si>
  <si>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</si>
  <si>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</si>
  <si>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</si>
  <si>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</si>
  <si>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</si>
  <si>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</si>
  <si>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</si>
  <si>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</si>
  <si>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</si>
  <si>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</si>
  <si>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</si>
  <si>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</si>
  <si>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</si>
  <si>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</si>
  <si>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</si>
  <si>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</si>
  <si>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</si>
  <si>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</si>
  <si>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</si>
  <si>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</si>
  <si>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</si>
  <si>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</si>
  <si>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</si>
  <si>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</si>
  <si>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</si>
  <si>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</si>
  <si>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</si>
  <si>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</si>
  <si>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</si>
  <si>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</si>
  <si>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</si>
  <si>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</si>
  <si>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</si>
  <si>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</si>
  <si>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</si>
  <si>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</si>
  <si>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</si>
  <si>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</si>
  <si>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</si>
  <si>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</si>
  <si>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</si>
  <si>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</si>
  <si>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</si>
  <si>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</si>
  <si>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</si>
  <si>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</si>
  <si>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</si>
  <si>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</si>
  <si>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</si>
  <si>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</si>
  <si>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</si>
  <si>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</si>
  <si>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</si>
  <si>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</si>
  <si>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</si>
  <si>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</si>
  <si>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</si>
  <si>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</si>
  <si>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</si>
  <si>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</si>
  <si>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</si>
  <si>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</si>
  <si>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</si>
  <si>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</si>
  <si>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</si>
  <si>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</si>
  <si>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</si>
  <si>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</si>
  <si>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</si>
  <si>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</si>
  <si>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</si>
  <si>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</si>
  <si>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</si>
  <si>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</si>
  <si>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</si>
  <si>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</si>
  <si>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</si>
  <si>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</si>
  <si>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</si>
  <si>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</si>
  <si>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</si>
  <si>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</si>
  <si>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</si>
  <si>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</si>
  <si>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</si>
  <si>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</si>
  <si>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</si>
  <si>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</si>
  <si>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</si>
  <si>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</si>
  <si>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</si>
  <si>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</si>
  <si>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</si>
  <si>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</si>
  <si>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</si>
  <si>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</si>
  <si>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</si>
  <si>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</si>
  <si>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</si>
  <si>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</si>
  <si>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</si>
  <si>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</si>
  <si>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</si>
  <si>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</si>
  <si>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</si>
  <si>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</si>
  <si>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</si>
  <si>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</si>
  <si>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</si>
  <si>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</si>
  <si>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</si>
  <si>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</si>
  <si>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</si>
  <si>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</si>
  <si>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</si>
  <si>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</si>
  <si>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</si>
  <si>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</si>
  <si>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</si>
  <si>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</si>
  <si>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</si>
  <si>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</si>
  <si>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</si>
  <si>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</si>
  <si>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</si>
  <si>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</si>
  <si>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</si>
  <si>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</si>
  <si>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</si>
  <si>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</si>
  <si>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</si>
  <si>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</si>
  <si>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</si>
  <si>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</si>
  <si>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</si>
  <si>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</si>
  <si>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</si>
  <si>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</si>
  <si>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</si>
  <si>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</si>
  <si>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</si>
  <si>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</si>
  <si>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</si>
  <si>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</si>
  <si>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</si>
  <si>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</si>
  <si>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</si>
  <si>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</si>
  <si>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</si>
  <si>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</si>
  <si>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</si>
  <si>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</si>
  <si>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</si>
  <si>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</si>
  <si>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</si>
  <si>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</si>
  <si>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</si>
  <si>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</si>
  <si>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</si>
  <si>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</si>
  <si>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</si>
  <si>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</si>
  <si>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</si>
  <si>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</si>
  <si>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</si>
  <si>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</si>
  <si>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</si>
  <si>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</si>
  <si>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</si>
  <si>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</si>
  <si>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</si>
  <si>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</si>
  <si>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</si>
  <si>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</si>
  <si>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</si>
  <si>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</si>
  <si>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</si>
  <si>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</si>
  <si>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</si>
  <si>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</si>
  <si>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</si>
  <si>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</si>
  <si>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</si>
  <si>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</si>
  <si>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</si>
  <si>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</si>
  <si>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</si>
  <si>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</si>
  <si>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</si>
  <si>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</si>
  <si>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</si>
  <si>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</si>
  <si>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</si>
  <si>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</si>
  <si>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</si>
  <si>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</si>
  <si>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</si>
  <si>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</si>
  <si>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</si>
  <si>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</si>
  <si>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</si>
  <si>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</si>
  <si>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</si>
  <si>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</si>
  <si>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</si>
  <si>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</si>
  <si>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</si>
  <si>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</si>
  <si>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</si>
  <si>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</si>
  <si>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</si>
  <si>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</si>
  <si>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</si>
  <si>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</si>
  <si>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</si>
  <si>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</si>
  <si>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</si>
  <si>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</si>
  <si>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</si>
  <si>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</si>
  <si>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</si>
  <si>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</si>
  <si>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</si>
  <si>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</si>
  <si>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</si>
  <si>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</si>
  <si>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</si>
  <si>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</si>
  <si>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</si>
  <si>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</si>
  <si>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</si>
  <si>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</si>
  <si>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</si>
  <si>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</si>
  <si>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</si>
  <si>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</si>
  <si>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</si>
  <si>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</si>
  <si>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</si>
  <si>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</si>
  <si>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</si>
  <si>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</si>
  <si>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</si>
  <si>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</si>
  <si>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</si>
  <si>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</si>
  <si>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</si>
  <si>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</si>
  <si>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</si>
  <si>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</si>
  <si>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</si>
  <si>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</si>
  <si>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</si>
  <si>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</si>
  <si>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</si>
  <si>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</si>
  <si>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</si>
  <si>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</si>
  <si>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</si>
  <si>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</si>
  <si>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</si>
  <si>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</si>
  <si>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</si>
  <si>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</si>
  <si>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</si>
  <si>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</si>
  <si>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</si>
  <si>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</si>
  <si>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</si>
  <si>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</si>
  <si>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</si>
  <si>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</si>
  <si>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</si>
  <si>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</si>
  <si>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</si>
  <si>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</si>
  <si>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</si>
  <si>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</si>
  <si>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</si>
  <si>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</si>
  <si>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</si>
  <si>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</si>
  <si>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</si>
  <si>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</si>
  <si>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</si>
  <si>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</si>
  <si>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</si>
  <si>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</si>
  <si>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</si>
  <si>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</si>
  <si>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</si>
  <si>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</si>
  <si>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</si>
  <si>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</si>
  <si>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</si>
  <si>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</si>
  <si>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</si>
  <si>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</si>
  <si>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</si>
  <si>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</si>
  <si>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</si>
  <si>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</si>
  <si>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</si>
  <si>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</si>
  <si>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</si>
  <si>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</si>
  <si>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</si>
  <si>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</si>
  <si>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</si>
  <si>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</si>
  <si>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</si>
  <si>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</si>
  <si>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</si>
  <si>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</si>
  <si>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</si>
  <si>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</si>
  <si>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</si>
  <si>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</si>
  <si>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</si>
  <si>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</si>
  <si>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</si>
  <si>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</si>
  <si>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</si>
  <si>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</si>
  <si>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</si>
  <si>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</si>
  <si>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</si>
  <si>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</si>
  <si>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</si>
  <si>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</si>
  <si>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</si>
  <si>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</si>
  <si>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</si>
  <si>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</si>
  <si>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</si>
  <si>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</si>
  <si>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</si>
  <si>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</si>
  <si>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</si>
  <si>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</si>
  <si>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</si>
  <si>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</si>
  <si>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</si>
  <si>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</si>
  <si>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</si>
  <si>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</si>
  <si>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</si>
  <si>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</si>
  <si>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</si>
  <si>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</si>
  <si>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</si>
  <si>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</si>
  <si>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</si>
  <si>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</si>
  <si>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</si>
  <si>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</si>
  <si>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</si>
  <si>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</si>
  <si>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</si>
  <si>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</si>
  <si>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</si>
  <si>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</si>
  <si>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</si>
  <si>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</si>
  <si>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</si>
  <si>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</si>
  <si>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</si>
  <si>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</si>
  <si>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</si>
  <si>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</si>
  <si>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</si>
  <si>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</si>
  <si>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</si>
  <si>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</si>
  <si>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</si>
  <si>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</si>
  <si>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</si>
  <si>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</si>
  <si>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</si>
  <si>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</si>
  <si>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</si>
  <si>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</si>
  <si>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</si>
  <si>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</si>
  <si>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</si>
  <si>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</si>
  <si>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</si>
  <si>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</si>
  <si>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</si>
  <si>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</si>
  <si>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</si>
  <si>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</si>
  <si>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</si>
  <si>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</si>
  <si>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</si>
  <si>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</si>
  <si>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</si>
  <si>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</si>
  <si>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</si>
  <si>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</si>
  <si>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</si>
  <si>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</si>
  <si>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</si>
  <si>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</si>
  <si>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</si>
  <si>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</si>
  <si>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</si>
  <si>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</si>
  <si>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</si>
  <si>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</si>
  <si>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</si>
  <si>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</si>
  <si>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</si>
  <si>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</si>
  <si>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</si>
  <si>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</si>
  <si>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</si>
  <si>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</si>
  <si>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</si>
  <si>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</si>
  <si>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</si>
  <si>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</si>
  <si>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</si>
  <si>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</si>
  <si>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</si>
  <si>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</si>
  <si>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</si>
  <si>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</si>
  <si>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</si>
  <si>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</si>
  <si>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</si>
  <si>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</si>
  <si>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</si>
  <si>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</si>
  <si>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</si>
  <si>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</si>
  <si>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</si>
  <si>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</si>
  <si>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</si>
  <si>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</si>
  <si>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</si>
  <si>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</si>
  <si>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</si>
  <si>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</si>
  <si>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</si>
  <si>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</si>
  <si>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</si>
  <si>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</si>
  <si>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</si>
  <si>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</si>
  <si>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</si>
  <si>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</si>
  <si>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</si>
  <si>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</si>
  <si>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</si>
  <si>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</si>
  <si>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</si>
  <si>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</si>
  <si>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</si>
  <si>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</si>
  <si>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</si>
  <si>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</si>
  <si>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</si>
  <si>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</si>
  <si>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</si>
  <si>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</si>
  <si>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</si>
  <si>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</si>
  <si>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</si>
  <si>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</si>
  <si>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</si>
  <si>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</si>
  <si>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</si>
  <si>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</si>
  <si>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</si>
  <si>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</si>
  <si>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</si>
  <si>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</si>
  <si>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</si>
  <si>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</si>
  <si>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</si>
  <si>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</si>
  <si>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</si>
  <si>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</si>
  <si>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</si>
  <si>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</si>
  <si>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</si>
  <si>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</si>
  <si>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</si>
  <si>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</si>
  <si>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</si>
  <si>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</si>
  <si>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</si>
  <si>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</si>
  <si>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</si>
  <si>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</si>
  <si>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</si>
  <si>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</si>
  <si>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</si>
  <si>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</si>
  <si>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</si>
  <si>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</si>
  <si>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</si>
  <si>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</si>
  <si>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</si>
  <si>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</si>
  <si>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</si>
  <si>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</si>
  <si>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</si>
  <si>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</si>
  <si>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</si>
  <si>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</si>
  <si>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</si>
  <si>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</si>
  <si>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</si>
  <si>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</si>
  <si>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</si>
  <si>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</si>
  <si>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</si>
  <si>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</si>
  <si>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</si>
  <si>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</si>
  <si>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</si>
  <si>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</si>
  <si>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</si>
  <si>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</si>
  <si>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</si>
  <si>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</si>
  <si>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</si>
  <si>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</si>
  <si>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</si>
  <si>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</si>
  <si>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</si>
  <si>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</si>
  <si>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</si>
  <si>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</si>
  <si>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</si>
  <si>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</si>
  <si>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</si>
  <si>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</si>
  <si>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</si>
  <si>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</si>
  <si>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</si>
  <si>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</si>
  <si>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</si>
  <si>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</si>
  <si>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</si>
  <si>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</si>
  <si>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</si>
  <si>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</si>
  <si>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</si>
  <si>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</si>
  <si>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</si>
  <si>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</si>
  <si>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</si>
  <si>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</si>
  <si>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</si>
  <si>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</si>
  <si>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</si>
  <si>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</si>
  <si>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</si>
  <si>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</si>
  <si>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</si>
  <si>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</si>
  <si>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</si>
  <si>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</si>
  <si>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</si>
  <si>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</si>
  <si>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</si>
  <si>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</si>
  <si>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</si>
  <si>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</si>
  <si>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</si>
  <si>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</si>
  <si>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</si>
  <si>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</si>
  <si>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</si>
  <si>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</si>
  <si>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</si>
  <si>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</si>
  <si>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</si>
  <si>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</si>
  <si>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</si>
  <si>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</si>
  <si>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</si>
  <si>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</si>
  <si>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</si>
  <si>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</si>
  <si>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</si>
  <si>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</si>
  <si>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</si>
  <si>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</si>
  <si>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</si>
  <si>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</si>
  <si>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</si>
  <si>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</si>
  <si>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</si>
  <si>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</si>
  <si>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</si>
  <si>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</si>
  <si>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</si>
  <si>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</si>
  <si>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</si>
  <si>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</si>
  <si>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</si>
  <si>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</si>
  <si>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</si>
  <si>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</si>
  <si>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</si>
  <si>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</si>
  <si>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</si>
  <si>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</si>
  <si>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</si>
  <si>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</si>
  <si>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</si>
  <si>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</si>
  <si>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</si>
  <si>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</si>
  <si>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</si>
  <si>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</si>
  <si>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</si>
  <si>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</si>
  <si>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</si>
  <si>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</si>
  <si>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</si>
  <si>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</si>
  <si>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</si>
  <si>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</si>
  <si>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</si>
  <si>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</si>
  <si>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</si>
  <si>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</si>
  <si>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</si>
  <si>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</si>
  <si>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</si>
  <si>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</si>
  <si>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</si>
  <si>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</si>
  <si>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</si>
  <si>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</si>
  <si>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</si>
  <si>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</si>
  <si>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</si>
  <si>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</si>
  <si>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</si>
  <si>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</si>
  <si>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</si>
  <si>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</si>
  <si>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</si>
  <si>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</si>
  <si>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</si>
  <si>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</si>
  <si>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</si>
  <si>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</si>
  <si>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</si>
  <si>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</si>
  <si>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</si>
  <si>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</si>
  <si>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</si>
  <si>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</si>
  <si>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</si>
  <si>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</si>
  <si>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</si>
  <si>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</si>
  <si>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</si>
  <si>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</si>
  <si>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</si>
  <si>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</si>
  <si>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</si>
  <si>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</si>
  <si>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</si>
  <si>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</si>
  <si>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</si>
  <si>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</si>
  <si>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</si>
  <si>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</si>
  <si>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</si>
  <si>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</si>
  <si>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</si>
  <si>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</si>
  <si>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</si>
  <si>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</si>
  <si>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</si>
  <si>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</si>
  <si>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</si>
  <si>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</si>
  <si>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</si>
  <si>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</si>
  <si>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</si>
  <si>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</si>
  <si>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</si>
  <si>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</si>
  <si>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</si>
  <si>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</si>
  <si>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</si>
  <si>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</si>
  <si>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</si>
  <si>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</si>
  <si>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</si>
  <si>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</si>
  <si>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</si>
  <si>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</si>
  <si>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</si>
  <si>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</si>
  <si>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</si>
  <si>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</si>
  <si>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</si>
  <si>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</si>
  <si>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</si>
  <si>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</si>
  <si>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</si>
  <si>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</si>
  <si>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</si>
  <si>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</si>
  <si>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</si>
  <si>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</si>
  <si>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</si>
  <si>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</si>
  <si>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</si>
  <si>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</si>
  <si>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</si>
  <si>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</si>
  <si>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</si>
  <si>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</si>
  <si>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</si>
  <si>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</si>
  <si>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</si>
  <si>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</si>
  <si>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</si>
  <si>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</si>
  <si>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</si>
  <si>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</si>
  <si>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</si>
  <si>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</si>
  <si>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</si>
  <si>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</si>
  <si>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</si>
  <si>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</si>
  <si>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</si>
  <si>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</si>
  <si>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</si>
  <si>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</si>
  <si>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PCM-20251209-00002558</t>
  </si>
  <si>
    <t xml:space="preserve">Major </t>
  </si>
  <si>
    <t xml:space="preserve">ETA 60 Mins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</si>
  <si>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</si>
  <si>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</si>
  <si>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</si>
  <si>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</si>
  <si>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</si>
  <si>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</si>
  <si>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</si>
  <si>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</si>
  <si>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</si>
  <si>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</si>
  <si>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PCM-20251209-00002538</t>
  </si>
  <si>
    <t>Team at site and TS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</si>
  <si>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</si>
  <si>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</si>
  <si>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</si>
  <si>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</si>
  <si>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</si>
  <si>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</si>
  <si>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</si>
  <si>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</si>
  <si>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</si>
  <si>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</si>
  <si>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</si>
  <si>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</si>
  <si>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</si>
  <si>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</si>
  <si>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</si>
  <si>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</si>
  <si>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PCM-20251209-00002525</t>
  </si>
  <si>
    <t>ETA 60min</t>
  </si>
  <si>
    <t>PCM-20251209-00002691</t>
  </si>
  <si>
    <t>ETA 120min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</si>
</sst>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22" fontId="33" fillId="0" borderId="0" xfId="0" applyNumberFormat="1" applyFont="1"/>
    <xf numFmtId="22" fontId="32"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8" totalsRowShown="0" headerRowDxfId="62" dataDxfId="61" headerRowBorderDxfId="59" tableBorderDxfId="60">
  <autoFilter ref="A1:L8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8" totalsRowShown="0" headerRowDxfId="13" tableBorderDxfId="12">
  <autoFilter ref="A1:L3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337.87192499999946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21565</v>
      </c>
      <c r="E3" s="123" t="s">
        <v>39109</v>
      </c>
      <c r="F3" s="122">
        <v>46000.760682870372</v>
      </c>
      <c r="G3" s="121">
        <f ca="1">IFERROR(NOW()-F3,"-")</f>
        <v>5.9668055553629529E-2</v>
      </c>
      <c r="H3" s="122">
        <v>46000.748182870368</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46000.820350925926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46000.820350925926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46000.820350925926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46000.820350925926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46000.820350925926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46000.820350925926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46000.820350925926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46000.820350925926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46000.820350925926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46000.820350925926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46000.820350925926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46000.820350925926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46000.820350925926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46000.820350925926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46000.820350925926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46000.820350925926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46000.820350925926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46000.820350925926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46000.820350925926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46000.820350925926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46000.820350925926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46000.820350925926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46000.820350925926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46000.820350925926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46000.820350925926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46000.820350925926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46000.820350925926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46000.820350925926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46000.820350925926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46000.820350925926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46000.820350925926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46000.820350925926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46000.820350925926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46000.820350925926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46000.820350925926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46000.820350925926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46000.820350925926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46000.820350925926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46000.820350925926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46000.820350925926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46000.820350925926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46000.820350925926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46000.820350925926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46000.820350925926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46000.820350925926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46000.820350925926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46000.820350925926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46000.820350925926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46000.820350925926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46000.820350925926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46000.820350925926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46000.820350925926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46000.820350925926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46000.820350925926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46000.820350925926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46000.820350925926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46000.820350925926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46000.820350925926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46000.820350925926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46000.820350925926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46000.820350925926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46000.820350925926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46000.820350925926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46000.820350925926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46000.820350925926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46000.820350925926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46000.820350925926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46000.820350925926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46000.820350925926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46000.820350925926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46000.820350925926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46000.820350925926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46000.820350925926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46000.820350925926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46000.820350925926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46000.820350925926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46000.820350925926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46000.820350925926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46000.820350925926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46000.820350925926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46000.820350925926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46000.820350925926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46000.820350925926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46000.820350925926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46000.820350925926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46000.820350925926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46000.820350925926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46000.820350925926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46000.820350925926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46000.820350925926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46000.820350925926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46000.820350925926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46000.820350925926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46000.820350925926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46000.820350925926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46000.820350925926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46000.820350925926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46000.820350925926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46000.820350925926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46000.820350925926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46000.820350925926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46000.820350925926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46000.820350925926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46000.820350925926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46000.820350925926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46000.820350925926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46000.820350925926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46000.820350925926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46000.820350925926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46000.820350925926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46000.820350925926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46000.820350925926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46000.820350925926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46000.820350925926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46000.820350925926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46000.820350925926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46000.820350925926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46000.820350925926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46000.820350925926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46000.820350925926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46000.820350925926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46000.820350925926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46000.820350925926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46000.820350925926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46000.820350925926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46000.820350925926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46000.820350925926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46000.820350925926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46000.820350925926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46000.820350925926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46000.820350925926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46000.820350925926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46000.820350925926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46000.820350925926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46000.820350925926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46000.820350925926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46000.820350925926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46000.820350925926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46000.820350925926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46000.820350925926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46000.820350925926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46000.820350925926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46000.820350925926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46000.820350925926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46000.820350925926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46000.820350925926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46000.820350925926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46000.820350925926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46000.820350925926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46000.820350925926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46000.820350925926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46000.820350925926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46000.820350925926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46000.820350925926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46000.820350925926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46000.820350925926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46000.820350925926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46000.820350925926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46000.820350925926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46000.820350925926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46000.820350925926</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175.82051296296413</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16.432931944444135</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39109</v>
      </c>
      <c r="F5" s="71">
        <v>45997.355381944442</v>
      </c>
      <c r="G5" s="72">
        <f ca="1">IFERROR(NOW()-F5,"-")</f>
        <v>3.4649689814832527</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46000.820350578702</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46000.820350578702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46000.820350578702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46000.820350578702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46000.820350578702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46000.820350578702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46000.820350578702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46000.820350578702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46000.820350578702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46000.820350578702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46000.820350578702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46000.820350578702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46000.820350578702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46000.820350578702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46000.820350578702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46000.820350578702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46000.820350578702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46000.820350578702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46000.820350578702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46000.820350578702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46000.820350578702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46000.820350578702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46000.820350578702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46000.820350578702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46000.820350578702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46000.820350578702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46000.820350578702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46000.820350578702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46000.820350578702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46000.820350578702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46000.820350578702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46000.820350578702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46000.820350578702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46000.820350578702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46000.820350578702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46000.820350578702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46000.820350578702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46000.820350578702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46000.820350578702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46000.820350578702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46000.820350578702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46000.820350578702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46000.820350578702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46000.820350578702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46000.820350578702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46000.820350578702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46000.820350578702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46000.820350578702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46000.820350578702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46000.820350578702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46000.820350578702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46000.820350578702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46000.820350578702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46000.820350578702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46000.820350578702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46000.820350578702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46000.820350578702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46000.820350578702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46000.820350578702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46000.820350578702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46000.820350578702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46000.820350578702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46000.820350578702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46000.820350578702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46000.820350578702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46000.820350578702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46000.820350578702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46000.820350578702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46000.820350578702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46000.820350578702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46000.820350578702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46000.820350578702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46000.820350578702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46000.820350578702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46000.820350578702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46000.820350578702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46000.820350578702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46000.820350578702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46000.820350578702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46000.820350578702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46000.820350578702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46000.820350578702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46000.820350578702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46000.820350578702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46000.820350578702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46000.820350578702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46000.820350578702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46000.820350578702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46000.820350578702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46000.820350578702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46000.820350578702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46000.820350578702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46000.820350578702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46000.820350578702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46000.820350578702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46000.820350578702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46000.820350578702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46000.820350578702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46000.820350578702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46000.820350578702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46000.820350578702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46000.820350578702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46000.820350578702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46000.820350578702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46000.820350578702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46000.820350578702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46000.820350925926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46000.820350925926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46000.820350925926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46000.820350925926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46000.820350925926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46000.820350925926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46000.820350925926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46000.820350925926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46000.820350925926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46000.820350925926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46000.820350925926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46000.820350925926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46000.820350925926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46000.820350925926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46000.820350925926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46000.820350925926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46000.820350925926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46000.820350925926</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46000.820350925926</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46000.820350925926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46000.820350925926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46000.820350925926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46000.820350925926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46000.820350925926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46000.820350925926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46000.820350925926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46000.820350925926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46000.820350925926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46000.820350925926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46000.820350925926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46000.820350925926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46000.820350925926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46000.820350925926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46000.820350925926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46000.820350925926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46000.820350925926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46000.820350925926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46000.820350925926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46000.820350925926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46000.820350925926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46000.820350925926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46000.820350925926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46000.820350925926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46000.820350925926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46000.820350925926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46000.820350925926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46000.820350925926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46000.820350925926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46000.820350925926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46000.820350925926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46000.820350925926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46000.820350925926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46000.820350925926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46000.820350925926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46000.820350925926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46000.820350925926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46000.820350925926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46000.820350925926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46000.820350925926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46000.820350925926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46000.820350925926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46000.820350925926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46000.820350925926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46000.820350925926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46000.820350925926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46000.820350925926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46000.820350925926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46000.820350925926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46000.820350925926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46000.820350925926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46000.820350925926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46000.820350925926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46000.820350925926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46000.820350925926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46000.820350925926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46000.820350925926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46000.820350925926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46000.820350925926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46000.820350925926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46000.820350925926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46000.820350925926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46000.820350925926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46000.820350925926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46000.820350925926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46000.820350925926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46000.820350925926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46000.820350925926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46000.820350925926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46000.820350925926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46000.820350925926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46000.820350925926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46000.820350925926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46000.820350925926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46000.820350925926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46000.820350925926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46000.820350925926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46000.820350925926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46000.820350925926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46000.820350925926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46000.820350925926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46000.820350925926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46000.820350925926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46000.820350925926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46000.820350925926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46000.820350925926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46000.820350925926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46000.820350925926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46000.820350925926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46000.820350925926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46000.820350925926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46000.820350925926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46000.820350925926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46000.820350925926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46000.820350925926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46000.820350925926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46000.820350925926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46000.820350925926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46000.820350925926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46000.820350925926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46000.820350925926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46000.820350925926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46000.820350925926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46000.820350925926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46000.820350925926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46000.820350925926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46000.820350925926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46000.820350925926</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46000.820350925926</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8"/>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4" t="s">
        <v>39121</v>
      </c>
      <c r="B2" s="58" t="str">
        <f>IFERROR(VLOOKUP(D2,DB!A:K,11,0),"")</f>
        <v>R3</v>
      </c>
      <c r="C2" s="18">
        <v>3</v>
      </c>
      <c r="D2" s="18" t="s">
        <v>20059</v>
      </c>
      <c r="E2" s="18" t="s">
        <v>39112</v>
      </c>
      <c r="F2" s="156">
        <v>46000.753750000003</v>
      </c>
      <c r="G2" s="21">
        <f t="shared" ref="G2:G21" ca="1" si="0">IFERROR(NOW()-F2,"-")</f>
        <v>6.6600925922102761E-2</v>
      </c>
      <c r="H2" s="155">
        <v>46000.740891203706</v>
      </c>
      <c r="I2" s="19" t="str">
        <f>IFERROR(VLOOKUP(D2,DB!A:F,6,0),"")</f>
        <v>Generator-SG</v>
      </c>
      <c r="J2" s="18" t="str">
        <f>IFERROR(VLOOKUP(D2,DB!A:G,7,0),"")</f>
        <v>Dead</v>
      </c>
      <c r="K2" s="42" t="s">
        <v>39122</v>
      </c>
      <c r="L2" s="23" t="str">
        <f>IFERROR(VLOOKUP(D2,DB!A:I,9,0),"")</f>
        <v>Latis</v>
      </c>
    </row>
    <row r="3" spans="1:13" ht="15" customHeight="1">
      <c r="A3" s="19"/>
      <c r="B3" s="58" t="str">
        <f>IFERROR(VLOOKUP(D3,DB!A:K,11,0),"")</f>
        <v/>
      </c>
      <c r="C3" s="18"/>
      <c r="D3" s="18" t="str">
        <f>IFERROR(VLOOKUP(#REF!,DB!#REF!,7,0),"")</f>
        <v/>
      </c>
      <c r="E3" s="18"/>
      <c r="F3" s="20"/>
      <c r="G3" s="21">
        <f t="shared" ca="1" si="0"/>
        <v>46000.820350925926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46000.820350925926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46000.820350925926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46000.820350925926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46000.820350925926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46000.820350925926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46000.820350925926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46000.820350925926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46000.820350925926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46000.820350925926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46000.820350925926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46000.820350925926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46000.820350925926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46000.820350925926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46000.820350925926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46000.820350925926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46000.820350925926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46000.820350925926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46000.820350925926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46000.820350925926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46000.820350925926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46000.820350925926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46000.820350925926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46000.820350925926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46000.820350925926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46000.820350925926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46000.820350925926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46000.820350925926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46000.820350925926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46000.820350925926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46000.820350925926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46000.820350925926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46000.820350925926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46000.820350925926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46000.820350925926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46000.820350925926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46000.820350925926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46000.820350925926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46000.820350925926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46000.820350925926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46000.820350925926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46000.820350925926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46000.820350925926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46000.820350925926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46000.820350925926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46000.820350925926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46000.820350925926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46000.820350925926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46000.820350925926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46000.820350925926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46000.820350925926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46000.820350925926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46000.820350925926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46000.820350925926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46000.820350925926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46000.820350925926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46000.820350925926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46000.820350925926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46000.820350925926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46000.820350925926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46000.820350925926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46000.820350925926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46000.820350925926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46000.820350925926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46000.820350925926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46000.820350925926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46000.820350925926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46000.820350925926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46000.820350925926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46000.820350925926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46000.820350925926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46000.820350925926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46000.820350925926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46000.820350925926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46000.820350925926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46000.820350925926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46000.820350925926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46000.820350925926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46000.820350925926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46000.820350925926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46000.820350925926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46000.820350925926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46000.820350925926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46000.820350925926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46000.820350925926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46000.820350925926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46000.820350925926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46000.820350925926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46000.820350925926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46000.820350925926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46000.820350925926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46000.820350925926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46000.820350925926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46000.820350925926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46000.820350925926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46000.820350925926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46000.820350925926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46000.820350925926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46000.820350925926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46000.820350925926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46000.820350925926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46000.820350925926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46000.820350925926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46000.820350925926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46000.820350925926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46000.820350925926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46000.820350925926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46000.820350925926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46000.820350925926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46000.820350925926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46000.820350925926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46000.820350925926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46000.820350925926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46000.820350925926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46000.820350925926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46000.820350925926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46000.820350925926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46000.820350925926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46000.820350925926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46000.820350925926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46000.820350925926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46000.820350925926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46000.820350925926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46000.820350925926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46000.820350925926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46000.820350925926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46000.820350925926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46000.820350925926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46000.820350925926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46000.820350925926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46000.820350925926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46000.820350925926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46000.820350925926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46000.820350925926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46000.820350925926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46000.820350925926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46000.820350925926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46000.820350925926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46000.820350925926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46000.820350925926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46000.820350925926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46000.820350925926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46000.820350925926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46000.820350925926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46000.820350925926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46000.820350925926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46000.820350925926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46000.820350925926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46000.820350925926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46000.820350925926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46000.820350925926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46000.820350925926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46000.820350925926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46000.820350925926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46000.820350925926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46000.820350925926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46000.820350925926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46000.820350925926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46000.820350925926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46000.820350925926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46000.820350925926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46000.820350925926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46000.820350925926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46000.820350925926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46000.820350925926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46000.820350925926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46000.820350925926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46000.820350925926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46000.820350925926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46000.820350925926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46000.820350925926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46000.820350925926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46000.820350925926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46000.820350925926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46000.820350925926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46000.820350925926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46000.820350925926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46000.820350925926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46000.820350925926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46000.820350925926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46000.820350925926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46000.820350925926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46000.820350925926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46000.820350925926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46000.820350925926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46000.820350925926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46000.820350925926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46000.820350925926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46000.820350925926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46000.820350925926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46000.820350925926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46000.820350925926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46000.820350925926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46000.820350925926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46000.820350925926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46000.820350925926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46000.820350925926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46000.820350925926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46000.820350925926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46000.820350925926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46000.820350925926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46000.820350925926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46000.820350925926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46000.820350925926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46000.820350925926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46000.820350925926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46000.820350925926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46000.820350925926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46000.820350925926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46000.820350925926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46000.820350925926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46000.820350925926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46000.820350925926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46000.820350925926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46000.820350925926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46000.820350925926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46000.820350925926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46000.820350925926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46000.820350925926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46000.820350925926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46000.820350925926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46000.820350925926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46000.820350925926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46000.820350925926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46000.820350925926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46000.820350925926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46000.820350925926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46000.820350925926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46000.820350925926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46000.820350925926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46000.820350925926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46000.820350925926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46000.820350925926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46000.820350925926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46000.820350925926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46000.820350925926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46000.820350925926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46000.820350925926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46000.820350925926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46000.820350925926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46000.820350925926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46000.820350925926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46000.820350925926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46000.820350925926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46000.820350925926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46000.820350925926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46000.820350925926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46000.820350925926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46000.820350925926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46000.820350925926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46000.820350925926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46000.820350925926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46000.820350925926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46000.820350925926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46000.820350925926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46000.820350925926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46000.820350925926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46000.820350925926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46000.820350925926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46000.820350925926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46000.820350925926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46000.820350925926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46000.820350925926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46000.820350925926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46000.820350925926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46000.820350925926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46000.820350925926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46000.820350925926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46000.820350925926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46000.820350925926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46000.820350925926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46000.820350925926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46000.820350925926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46000.820350925926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46000.820350925926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46000.820350925926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46000.820350925926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46000.820350925926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46000.820350925926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46000.820350925926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46000.820350925926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46000.820350925926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46000.820350925926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46000.820350925926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46000.820350925926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46000.820350925926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46000.820350925926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46000.820350925926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46000.820350925926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46000.820350925926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46000.820350925926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46000.820350925926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46000.820350925926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46000.820350925926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46000.820350925926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46000.820350925926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46000.820350925926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46000.820350925926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46000.820350925926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46000.820350925926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46000.820350925926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46000.820350925926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46000.820350925926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46000.820350925926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46000.820350925926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46000.820350925926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46000.820350925926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46000.820350925926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46000.820350925926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46000.820350925926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46000.820350925926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46000.820350925926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46000.820350925926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46000.820350925926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46000.820350925926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46000.820350925926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46000.820350925926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46000.820350925926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46000.820350925926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46000.820350925926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46000.820350925926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46000.820350925926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46000.820350925926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46000.820350925926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46000.820350925926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46000.820350925926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46000.820350925926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46000.820350925926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46000.820350925926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46000.820350925926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46000.820350925926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46000.820350925926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46000.820350925926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46000.820350925926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46000.820350925926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46000.820350925926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46000.820350925926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46000.820350925926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46000.820350925926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46000.820350925926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46000.820350925926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46000.820350925926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46000.820350925926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46000.820350925926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46000.820350925926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46000.820350925926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46000.820350925926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46000.820350925926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46000.820350925926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46000.820350925926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46000.820350925926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46000.820350925926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46000.820350925926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46000.820350925926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46000.820350925926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46000.820350925926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46000.820350925926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46000.820350925926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46000.820350925926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46000.820350925926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46000.820350925926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46000.820350925926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46000.820350925926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46000.820350925926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46000.820350925926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46000.820350925926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46000.820350925926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46000.820350925926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46000.820350925926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46000.820350925926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46000.820350925926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46000.820350925926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46000.820350925926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46000.820350925926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46000.820350925926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46000.820350925926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46000.820350925926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46000.820350925926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46000.820350925926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46000.820350925926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46000.820350925926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46000.820350925926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46000.820350925926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46000.820350925926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46000.820350925926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46000.820350925926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46000.820350925926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46000.820350925926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46000.820350925926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46000.820350925926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46000.820350925926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46000.820350925926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46000.820350925926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46000.820350925926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46000.820350925926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46000.820350925926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46000.820350925926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46000.820350925926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46000.820350925926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46000.820350925926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46000.820350925926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46000.820350925926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46000.820350925926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46000.820350925926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46000.820350925926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46000.820350925926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46000.820350925926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46000.820350925926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46000.820350925926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46000.820350925926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46000.820350925926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46000.820350925926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46000.820350925926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46000.820350925926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46000.820350925926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46000.820350925926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46000.820350925926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46000.820350925926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46000.820350925926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46000.820350925926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46000.820350925926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46000.820350925926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46000.820350925926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46000.820350925926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46000.820350925926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46000.820350925926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46000.820350925926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46000.820350925926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46000.820350925926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46000.820350925926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46000.820350925926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46000.820350925926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46000.820350925926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46000.820350925926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46000.820350925926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46000.820350925926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46000.820350925926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46000.820350925926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46000.820350925926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46000.820350925926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46000.820350925926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46000.820350925926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46000.820350925926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46000.820350925926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46000.820350925926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46000.820350925926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46000.820350925926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46000.820350925926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46000.820350925926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46000.820350925926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46000.820350925926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46000.820350925926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46000.820350925926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46000.820350925926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46000.820350925926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46000.820350925926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46000.820350925926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46000.820350925926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46000.820350925926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46000.820350925926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46000.820350925926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46000.820350925926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46000.820350925926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46000.820350925926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46000.820350925926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46000.820350925926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46000.820350925926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46000.820350925926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46000.820350925926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46000.820350925926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46000.820350925926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46000.820350925926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46000.820350925926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46000.820350925926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46000.820350925926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46000.820350925926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46000.820350925926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46000.820350925926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46000.820350925926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46000.820350925926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46000.820350925926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46000.820350925926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46000.820350925926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46000.820350925926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46000.820350925926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46000.820350925926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46000.820350925926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46000.820350925926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46000.820350925926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46000.820350925926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46000.820350925926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46000.820350925926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46000.820350925926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46000.820350925926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46000.820350925926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46000.820350925926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46000.820350925926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46000.820350925926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46000.820350925926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46000.820350925926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46000.820350925926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46000.820350925926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46000.820350925926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46000.820350925926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46000.820350925926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46000.820350925926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46000.820350925926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46000.820350925926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46000.820350925926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46000.820350925926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46000.820350925926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46000.820350925926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46000.820350925926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46000.820350925926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46000.820350925926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46000.820350925926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46000.820350925926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46000.820350925926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46000.820350925926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46000.820350925926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46000.820350925926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46000.820350925926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46000.820350925926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46000.820350925926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46000.820350925926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46000.820350925926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46000.820350925926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46000.820350925926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46000.820350925926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46000.820350925926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46000.820350925926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46000.820350925926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46000.820350925926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46000.820350925926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46000.820350925926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46000.820350925926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46000.820350925926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46000.820350925926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46000.820350925926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46000.820350925926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46000.820350925926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46000.820350925926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46000.820350925926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46000.820350925926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46000.820350925926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46000.820350925926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46000.820350925926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46000.820350925926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46000.820350925926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46000.820350925926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46000.820350925926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46000.820350925926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46000.820350925926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46000.820350925926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46000.820350925926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46000.820350925926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46000.820350925926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46000.820350925926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46000.820350925926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46000.820350925926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46000.820350925926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46000.820350925926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46000.820350925926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46000.820350925926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46000.820350925926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46000.820350925926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46000.820350925926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46000.820350925926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46000.820350925926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46000.820350925926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46000.820350925926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46000.820350925926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46000.820350925926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46000.820350925926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46000.820350925926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46000.820350925926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46000.820350925926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46000.820350925926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46000.820350925926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46000.820350925926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46000.820350925926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46000.820350925926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46000.820350925926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46000.820350925926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46000.820350925926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46000.820350925926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46000.820350925926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46000.820350925926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46000.820350925926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46000.820350925926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46000.820350925926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46000.820350925926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46000.820350925926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46000.820350925926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46000.820350925926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46000.820350925926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46000.820350925926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46000.820350925926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46000.820350925926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46000.820350925926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46000.820350925926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46000.820350925926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46000.820350925926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46000.820350925926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46000.820350925926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46000.820350925926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46000.820350925926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46000.820350925926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46000.820350925926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46000.820350925926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46000.820350925926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46000.820350925926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46000.820350925926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46000.820350925926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46000.820350925926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46000.820350925926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46000.820350925926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46000.820350925926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46000.820350925926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46000.820350925926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46000.820350925926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46000.820350925926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46000.820350925926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46000.820350925926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46000.820350925926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46000.820350925926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46000.820350925926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46000.820350925926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46000.820350925926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46000.820350925926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46000.820350925926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46000.820350925926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46000.820350925926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46000.820350925926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46000.820350925926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46000.820350925926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46000.820350925926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46000.820350925926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46000.820350925926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46000.820350925926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46000.820350925926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46000.820350925926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46000.820350925926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46000.820350925926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46000.820350925926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46000.820350925926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46000.820350925926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46000.820350925926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46000.820350925926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46000.820350925926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46000.820350925926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46000.820350925926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46000.820350925926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46000.820350925926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46000.820350925926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46000.820350925926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46000.820350925926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46000.820350925926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46000.820350925926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46000.820350925926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46000.820350925926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46000.820350925926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46000.820350925926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46000.820350925926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46000.820350925926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46000.820350925926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46000.820350925926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46000.820350925926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46000.820350925926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46000.820350925926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46000.820350925926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46000.820350925926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46000.820350925926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46000.820350925926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46000.820350925926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46000.820350925926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46000.820350925926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46000.820350925926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46000.820350925926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46000.820350925926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46000.820350925926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46000.820350925926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46000.820350925926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46000.820350925926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46000.820350925926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46000.820350925926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46000.820350925926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46000.820350925926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46000.820350925926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46000.820350925926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46000.820350925926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46000.820350925926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46000.820350925926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46000.820350925926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46000.820350925926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46000.820350925926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46000.820350925926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46000.820350925926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46000.820350925926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46000.820350925926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46000.820350925926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46000.820350925926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46000.820350925926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46000.820350925926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46000.820350925926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46000.820350925926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46000.820350925926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46000.820350925926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46000.820350925926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46000.820350925926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46000.820350925926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46000.820350925926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46000.820350925926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46000.820350925926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46000.820350925926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46000.820350925926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46000.820350925926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46000.820350925926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46000.820350925926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46000.820350925926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46000.820350925926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46000.820350925926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46000.820350925926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46000.820350925926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46000.820350925926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46000.820350925926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46000.820350925926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46000.820350925926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46000.820350925926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46000.820350925926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46000.820350925926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46000.820350925926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46000.820350925926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46000.820350925926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46000.820350925926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46000.820350925926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46000.820350925926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46000.820350925926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46000.820350925926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46000.820350925926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46000.820350925926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46000.820350925926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46000.820350925926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46000.820350925926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46000.820350925926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46000.820350925926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46000.820350925926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46000.820350925926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46000.820350925926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46000.820350925926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46000.820350925926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46000.820350925926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46000.820350925926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46000.820350925926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46000.820350925926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46000.820350925926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46000.820350925926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46000.820350925926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46000.820350925926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46000.820350925926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46000.820350925926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46000.820350925926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46000.820350925926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46000.820350925926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46000.820350925926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46000.820350925926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46000.820350925926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46000.820350925926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46000.820350925926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46000.820350925926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46000.820350925926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46000.820350925926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46000.820350925926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46000.820350925926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46000.820350925926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46000.820350925926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46000.820350925926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46000.820350925926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46000.820350925926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46000.820350925926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46000.820350925926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46000.820350925926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46000.820350925926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46000.820350925926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46000.820350925926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46000.820350925926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46000.820350925926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46000.820350925926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46000.820350925926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46000.820350925926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46000.820350925926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46000.820350925926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46000.820350925926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46000.820350925926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46000.820350925926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46000.820350925926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46000.820350925926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46000.820350925926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46000.820350925926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46000.820350925926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46000.820350925926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46000.820350925926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46000.820350925926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46000.820350925926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46000.820350925926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46000.820350925926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46000.820350925926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46000.820350925926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46000.820350925926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46000.820350925926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46000.820350925926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46000.820350925926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46000.820350925926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46000.820350925926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46000.820350925926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46000.820350925926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46000.820350925926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46000.820350925926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46000.820350925926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46000.820350925926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46000.820350925926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46000.820350925926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46000.820350925926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46000.820350925926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46000.820350925926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46000.820350925926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46000.820350925926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46000.820350925926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46000.820350925926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46000.820350925926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46000.820350925926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46000.820350925926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46000.820350925926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46000.820350925926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46000.820350925926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46000.820350925926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46000.820350925926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46000.820350925926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46000.820350925926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46000.820350925926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46000.820350925926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46000.820350925926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46000.820350925926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46000.820350925926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46000.820350925926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46000.820350925926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46000.820350925926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46000.820350925926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46000.820350925926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46000.820350925926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46000.820350925926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868" ca="1" si="14">IFERROR(NOW()-F854,"-")</f>
        <v>46000.820350925926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46000.820350925926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46000.820350925926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46000.820350925926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46000.820350925926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46000.820350925926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46000.820350925926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46000.820350925926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46000.820350925926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46000.820350925926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46000.820350925926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46000.820350925926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46000.820350925926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46000.820350925926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46000.820350925926</v>
      </c>
      <c r="H868" s="22"/>
      <c r="I868" s="19" t="str">
        <f>IFERROR(VLOOKUP(D868,DB!A:F,6,0),"")</f>
        <v/>
      </c>
      <c r="J868" s="18" t="str">
        <f>IFERROR(VLOOKUP(D868,DB!A:G,7,0),"")</f>
        <v/>
      </c>
      <c r="K868" s="42"/>
      <c r="L868" s="23" t="str">
        <f>IFERROR(VLOOKUP(D868,DB!A:I,9,0),"")</f>
        <v/>
      </c>
    </row>
  </sheetData>
  <dataValidations count="2">
    <dataValidation allowBlank="1" showInputMessage="1" showErrorMessage="1" sqref="E1" xr:uid="{5914219A-CB83-432D-936A-CC0CB6F3982A}"/>
    <dataValidation type="list" allowBlank="1" showInputMessage="1" showErrorMessage="1" sqref="E2:E8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297.3396333333294</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2.0262074074053089</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46000.820350925926</v>
      </c>
      <c r="H4" s="91">
        <v>45999.038888888892</v>
      </c>
      <c r="I4" s="107" t="str">
        <f>IFERROR(VLOOKUP(D4,DB!A:F,6,0),"")</f>
        <v>SCECO</v>
      </c>
      <c r="J4" s="107" t="str">
        <f>IFERROR(VLOOKUP(D4,DB!A:G,7,0),"")</f>
        <v>Dead</v>
      </c>
      <c r="K4" s="93" t="s">
        <v>39128</v>
      </c>
      <c r="L4" s="87" t="str">
        <f>IFERROR(VLOOKUP(D4,DB!A:I,9,0),"")</f>
        <v>Latis</v>
      </c>
    </row>
    <row r="5" spans="1:16" ht="15" customHeight="1">
      <c r="A5" s="107"/>
      <c r="B5" s="107" t="str">
        <f>IFERROR(VLOOKUP(D5,DB!A:K,11,0),"")</f>
        <v/>
      </c>
      <c r="C5" s="89">
        <v>1</v>
      </c>
      <c r="D5" s="87"/>
      <c r="E5" s="90" t="s">
        <v>39106</v>
      </c>
      <c r="F5" s="91"/>
      <c r="G5" s="92">
        <f t="shared" ref="G5:G64" ca="1" si="1">IFERROR(NOW()-F5,"")</f>
        <v>46000.820350925926</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46000.820350925926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46000.820350925926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46000.820350925926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46000.820350925926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46000.820350925926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46000.820350925926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46000.820350925926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46000.820350925926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46000.820350925926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46000.820350925926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46000.820350925926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46000.820350925926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46000.820350925926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46000.820350925926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46000.820350925926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46000.820350925926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46000.820350925926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46000.820350925926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46000.820350925926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46000.820350925926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46000.820350925926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46000.820350925926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46000.820350925926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46000.820350925926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46000.820350925926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46000.820350925926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46000.820350925926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46000.820350925926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46000.820350925926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46000.820350925926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46000.820350925926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46000.820350925926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46000.820350925926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46000.820350925926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46000.820350925926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46000.820350925926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46000.820350925926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46000.820350925926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46000.820350925926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46000.820350925926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46000.820350925926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46000.820350925926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46000.820350925926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46000.820350925926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46000.820350925926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46000.820350925926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46000.820350925926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46000.820350925926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46000.820350925926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46000.820350925926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46000.820350925926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46000.820350925926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46000.820350925926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46000.820350925926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46000.820350925926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46000.820350925926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46000.820350925926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46000.820350925926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46000.820350925926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46000.820350925926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46000.820350925926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46000.820350925926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46000.820350925926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46000.820350925926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46000.820350925926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46000.820350925926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46000.820350925926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46000.820350925926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46000.820350925926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46000.820350925926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46000.820350925926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46000.820350925926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46000.820350925926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46000.820350925926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46000.820350925926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46000.820350925926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46000.820350925926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46000.820350925926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46000.820350925926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46000.820350925926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46000.820350925926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46000.820350925926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46000.820350925926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46000.820350925926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46000.820350925926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46000.820350925926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46000.820350925926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46000.820350925926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46000.820350925926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46000.820350925926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46000.820350925926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46000.820350925926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46000.820350925926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46000.820350925926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46000.820350925926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46000.820350925926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46000.820350925926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46000.820350925926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46000.820350925926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46000.820350925926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46000.820350925926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46000.820350925926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46000.820350925926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46000.820350925926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46000.820350925926</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tabSelected="1" workbookViewId="0">
      <selection activeCell="A7" sqref="A7:X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108.98829074073728</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39112</v>
      </c>
      <c r="F3" s="38">
        <v>45926.188877314817</v>
      </c>
      <c r="G3" s="102">
        <f t="shared" ref="G3" ca="1" si="0">IFERROR(NOW()-F3,"")</f>
        <v>74.631473611108959</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39112</v>
      </c>
      <c r="F4" s="104">
        <v>45948.661111111112</v>
      </c>
      <c r="G4" s="105">
        <f t="shared" ref="G4" ca="1" si="1">IFERROR(NOW()-F4,"")</f>
        <v>52.159239814813191</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19.447052314812026</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3.7128624999968451</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153"/>
      <c r="E7" s="37"/>
      <c r="F7" s="38"/>
      <c r="G7" s="131">
        <f ca="1">IFERROR(NOW()-F7,"")</f>
        <v>46000.820350578702</v>
      </c>
      <c r="H7" s="38"/>
      <c r="I7" s="37" t="str">
        <f>IFERROR(VLOOKUP(D7,DB!A:F,6,0),"")</f>
        <v/>
      </c>
      <c r="J7" s="37" t="str">
        <f>IFERROR(VLOOKUP(D7,DB!A:G,7,0),"")</f>
        <v/>
      </c>
      <c r="K7" s="37"/>
      <c r="L7" s="37" t="str">
        <f>IFERROR(VLOOKUP(D7,DB!A:I,9,0),"")</f>
        <v/>
      </c>
    </row>
    <row r="8" spans="1:13">
      <c r="A8" s="37"/>
      <c r="B8" s="37" t="str">
        <f>IFERROR(VLOOKUP(D8,DB!A:K,11,0),"")</f>
        <v/>
      </c>
      <c r="C8" s="37"/>
      <c r="D8"/>
      <c r="E8" s="37"/>
      <c r="F8" s="38"/>
      <c r="G8" s="131">
        <f ca="1">IFERROR(NOW()-F8,"")</f>
        <v>46000.820350578702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46000.820350578702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46000.820350578702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46000.820350925926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46000.820350925926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46000.820350925926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46000.820350925926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46000.820350925926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46000.820350925926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46000.820350925926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46000.820350925926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46000.820350925926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46000.820350925926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46000.820350925926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46000.820350925926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46000.820350925926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46000.820350925926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46000.820350925926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46000.820350925926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46000.820350925926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46000.820350925926</v>
      </c>
      <c r="H28" s="38"/>
      <c r="I28" s="37" t="str">
        <f>IFERROR(VLOOKUP(D28,DB!A:F,6,0),"")</f>
        <v/>
      </c>
      <c r="J28" s="37" t="str">
        <f>IFERROR(VLOOKUP(D28,DB!A:G,7,0),"")</f>
        <v/>
      </c>
      <c r="K28" s="37"/>
      <c r="L28" s="37"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8"/>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1</v>
      </c>
      <c r="D2" s="115" t="s">
        <v>29574</v>
      </c>
      <c r="E2" s="138" t="s">
        <v>39106</v>
      </c>
      <c r="F2" s="117">
        <v>46000.749814814815</v>
      </c>
      <c r="G2" s="72">
        <f t="shared" ref="G2:G12" ca="1" si="0">IFERROR(NOW()-F2,"-")</f>
        <v>7.0536111110413913E-2</v>
      </c>
      <c r="H2" s="117">
        <v>46000.74428240741</v>
      </c>
      <c r="I2" s="115" t="str">
        <f>IFERROR(VLOOKUP(D2,DB!A:F,6,0),"")</f>
        <v>SCECO</v>
      </c>
      <c r="J2" s="115" t="str">
        <f>IFERROR(VLOOKUP(D2,DB!A:G,7,0),"")</f>
        <v>Vandalized</v>
      </c>
      <c r="K2" s="118" t="s">
        <v>39140</v>
      </c>
      <c r="L2" s="133" t="str">
        <f>IFERROR(VLOOKUP(D2,DB!A:I,9,0),"")</f>
        <v>Latis</v>
      </c>
    </row>
    <row r="3" spans="1:16382" ht="31.5" customHeight="1">
      <c r="A3" s="114" t="s">
        <v>39141</v>
      </c>
      <c r="B3" s="115" t="str">
        <f>IFERROR(VLOOKUP(D3,DB!A:K,11,0),"")</f>
        <v>R6</v>
      </c>
      <c r="C3" s="116">
        <v>2</v>
      </c>
      <c r="D3" s="115" t="s">
        <v>39042</v>
      </c>
      <c r="E3" s="138" t="s">
        <v>39106</v>
      </c>
      <c r="F3" s="117">
        <v>46000.808553240742</v>
      </c>
      <c r="G3" s="72">
        <f t="shared" ca="1" si="0"/>
        <v>1.1797685183410067E-2</v>
      </c>
      <c r="H3" s="117">
        <v>46000.762835648151</v>
      </c>
      <c r="I3" s="115" t="str">
        <f>IFERROR(VLOOKUP(D3,DB!A:F,6,0),"")</f>
        <v>SCECO</v>
      </c>
      <c r="J3" s="115" t="str">
        <f>IFERROR(VLOOKUP(D3,DB!A:G,7,0),"")</f>
        <v>Dead</v>
      </c>
      <c r="K3" s="118" t="s">
        <v>39142</v>
      </c>
      <c r="L3" s="133" t="str">
        <f>IFERROR(VLOOKUP(D3,DB!A:I,9,0),"")</f>
        <v>Latis</v>
      </c>
    </row>
    <row r="4" spans="1:16382" ht="31.5" customHeight="1">
      <c r="A4" s="114"/>
      <c r="B4" s="115" t="str">
        <f>IFERROR(VLOOKUP(D4,DB!A:K,11,0),"")</f>
        <v/>
      </c>
      <c r="C4" s="116"/>
      <c r="D4" s="115"/>
      <c r="E4" s="138"/>
      <c r="F4" s="117"/>
      <c r="G4" s="72">
        <f t="shared" ca="1" si="0"/>
        <v>46000.820350925926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46000.820350925926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46000.820350925926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46000.820350925926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46000.820350925926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46000.820350925926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46000.820350925926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46000.820350925926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46000.820350925926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ref="G13:G76" ca="1" si="1">IFERROR(NOW()-F13,"-")</f>
        <v>46000.820350925926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46000.820350925926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46000.820350925926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46000.820350925926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46000.820350925926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46000.820350925926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46000.820350925926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46000.820350925926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46000.820350925926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46000.820350925926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46000.820350925926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46000.820350925926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46000.820350925926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46000.820350925926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46000.820350925926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46000.820350925926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46000.820350925926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46000.820350925926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46000.820350925926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46000.820350925926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46000.820350925926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46000.820350925926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46000.820350925926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46000.820350925926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46000.820350925926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46000.820350925926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46000.820350925926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46000.820350925926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46000.820350925926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46000.820350925926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46000.820350925926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46000.820350925926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46000.820350925926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46000.820350925926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46000.820350925926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46000.820350925926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46000.820350925926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46000.820350925926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46000.820350925926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46000.820350925926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46000.820350925926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46000.820350925926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46000.820350925926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46000.820350925926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46000.820350925926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46000.820350925926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46000.820350925926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46000.820350925926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46000.820350925926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46000.820350925926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46000.820350925926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46000.820350925926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46000.820350925926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46000.820350925926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46000.820350925926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46000.820350925926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46000.820350925926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46000.820350925926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46000.820350925926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46000.820350925926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46000.820350925926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46000.820350925926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46000.820350925926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46000.820350925926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ref="G77:G140" ca="1" si="2">IFERROR(NOW()-F77,"-")</f>
        <v>46000.820350925926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46000.820350925926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46000.820350925926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46000.820350925926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46000.820350925926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46000.820350925926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46000.820350925926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46000.820350925926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46000.820350925926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46000.820350925926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46000.820350925926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46000.820350925926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46000.820350925926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46000.820350925926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46000.820350925926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46000.820350925926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46000.820350925926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46000.820350925926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46000.820350925926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46000.820350925926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46000.820350925926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46000.820350925926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46000.820350925926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46000.820350925926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46000.820350925926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46000.820350925926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46000.820350925926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46000.820350925926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46000.820350925926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46000.820350925926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46000.820350925926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46000.820350925926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46000.820350925926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46000.820350925926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46000.820350925926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46000.820350925926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46000.820350925926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46000.820350925926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46000.820350925926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46000.820350925926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46000.820350925926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46000.820350925926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46000.820350925926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46000.820350925926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46000.820350925926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46000.820350925926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46000.820350925926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46000.820350925926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46000.820350925926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46000.820350925926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46000.820350925926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46000.820350925926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46000.820350925926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46000.820350925926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46000.820350925926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46000.820350925926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46000.820350925926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46000.820350925926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46000.820350925926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46000.820350925926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46000.820350925926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46000.820350925926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46000.820350925926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46000.820350925926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ref="G141:G204" ca="1" si="3">IFERROR(NOW()-F141,"-")</f>
        <v>46000.820350925926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46000.820350925926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46000.820350925926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46000.820350925926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46000.820350925926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46000.820350925926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46000.820350925926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46000.820350925926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46000.820350925926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46000.820350925926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46000.820350925926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46000.820350925926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46000.820350925926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46000.820350925926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46000.820350925926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46000.820350925926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46000.820350925926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46000.820350925926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46000.820350925926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46000.820350925926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46000.820350925926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46000.820350925926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46000.820350925926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46000.820350925926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46000.820350925926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46000.820350925926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46000.820350925926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46000.820350925926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46000.820350925926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46000.820350925926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46000.820350925926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46000.820350925926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46000.820350925926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46000.820350925926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46000.820350925926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46000.820350925926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46000.820350925926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46000.820350925926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46000.820350925926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46000.820350925926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46000.820350925926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46000.820350925926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46000.820350925926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46000.820350925926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46000.820350925926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46000.820350925926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46000.820350925926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46000.820350925926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46000.820350925926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46000.820350925926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46000.820350925926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46000.820350925926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46000.820350925926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46000.820350925926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46000.820350925926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46000.820350925926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46000.820350925926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46000.820350925926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46000.820350925926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46000.820350925926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46000.820350925926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46000.820350925926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46000.820350925926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46000.820350925926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ref="G205:G268" ca="1" si="4">IFERROR(NOW()-F205,"-")</f>
        <v>46000.820350925926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46000.820350925926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46000.820350925926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46000.820350925926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46000.820350925926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46000.820350925926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46000.820350925926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46000.820350925926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46000.820350925926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46000.820350925926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46000.820350925926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46000.820350925926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46000.820350925926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46000.820350925926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46000.820350925926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46000.820350925926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46000.820350925926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46000.820350925926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46000.820350925926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46000.820350925926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46000.820350925926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46000.820350925926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46000.820350925926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46000.820350925926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46000.820350925926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46000.820350925926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46000.820350925926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46000.820350925926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46000.820350925926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46000.820350925926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46000.820350925926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46000.820350925926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46000.820350925926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46000.820350925926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46000.820350925926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46000.820350925926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46000.820350925926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46000.820350925926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46000.820350925926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46000.820350925926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46000.820350925926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46000.820350925926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46000.820350925926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46000.820350925926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46000.820350925926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46000.820350925926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46000.820350925926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46000.820350925926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46000.820350925926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46000.820350925926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46000.820350925926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46000.820350925926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46000.820350925926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46000.820350925926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46000.820350925926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46000.820350925926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46000.820350925926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46000.820350925926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46000.820350925926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46000.820350925926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46000.820350925926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46000.820350925926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46000.820350925926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46000.820350925926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ref="G269:G332" ca="1" si="5">IFERROR(NOW()-F269,"-")</f>
        <v>46000.820350925926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46000.820350925926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46000.820350925926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46000.820350925926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46000.820350925926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46000.820350925926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46000.820350925926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46000.820350925926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46000.820350925926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46000.820350925926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46000.820350925926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46000.820350925926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46000.820350925926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46000.820350925926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46000.820350925926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46000.820350925926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46000.820350925926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46000.820350925926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46000.820350925926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46000.820350925926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46000.820350925926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46000.820350925926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46000.820350925926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46000.820350925926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46000.820350925926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46000.820350925926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46000.820350925926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46000.820350925926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46000.820350925926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46000.820350925926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46000.820350925926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46000.820350925926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46000.820350925926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46000.820350925926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46000.820350925926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46000.820350925926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46000.820350925926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46000.820350925926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46000.820350925926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46000.820350925926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46000.820350925926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46000.820350925926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46000.820350925926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46000.820350925926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46000.820350925926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46000.820350925926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46000.820350925926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46000.820350925926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46000.820350925926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46000.820350925926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46000.820350925926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46000.820350925926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46000.820350925926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46000.820350925926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46000.820350925926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46000.820350925926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46000.820350925926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46000.820350925926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46000.820350925926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46000.820350925926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46000.820350925926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46000.820350925926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46000.820350925926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46000.820350925926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ref="G333:G396" ca="1" si="6">IFERROR(NOW()-F333,"-")</f>
        <v>46000.820350925926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46000.820350925926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46000.820350925926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46000.820350925926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46000.820350925926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46000.820350925926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46000.820350925926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46000.820350925926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46000.820350925926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46000.820350925926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46000.820350925926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46000.820350925926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46000.820350925926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46000.820350925926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46000.820350925926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46000.820350925926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46000.820350925926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46000.820350925926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46000.820350925926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46000.820350925926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46000.820350925926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46000.820350925926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46000.820350925926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46000.820350925926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46000.820350925926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46000.820350925926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46000.820350925926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46000.820350925926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46000.820350925926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46000.820350925926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46000.820350925926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46000.820350925926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46000.820350925926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46000.820350925926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46000.820350925926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46000.820350925926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46000.820350925926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46000.820350925926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46000.820350925926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46000.820350925926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46000.820350925926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46000.820350925926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46000.820350925926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46000.820350925926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46000.820350925926</v>
      </c>
      <c r="H377" s="117"/>
      <c r="I377" s="115" t="str">
        <f>IFERROR(VLOOKUP(D377,DB!A:F,6,0),"")</f>
        <v/>
      </c>
      <c r="J377" s="115" t="str">
        <f>IFERROR(VLOOKUP(D377,DB!A:G,7,0),"")</f>
        <v/>
      </c>
      <c r="K377" s="118"/>
      <c r="L377" s="133" t="str">
        <f>IFERROR(VLOOKUP(D377,DB!A:I,9,0),"")</f>
        <v/>
      </c>
    </row>
    <row r="378" spans="1:12" ht="31.5" customHeight="1">
      <c r="A378" s="139"/>
      <c r="B378" s="140" t="str">
        <f>IFERROR(VLOOKUP(D378,DB!A:K,11,0),"")</f>
        <v/>
      </c>
      <c r="C378" s="141"/>
      <c r="D378" s="140"/>
      <c r="E378" s="138"/>
      <c r="F378" s="142"/>
      <c r="G378" s="143">
        <f t="shared" ca="1" si="6"/>
        <v>46000.820350925926</v>
      </c>
      <c r="H378" s="142"/>
      <c r="I378" s="140" t="str">
        <f>IFERROR(VLOOKUP(D378,DB!A:F,6,0),"")</f>
        <v/>
      </c>
      <c r="J378" s="140" t="str">
        <f>IFERROR(VLOOKUP(D378,DB!A:G,7,0),"")</f>
        <v/>
      </c>
      <c r="K378" s="144"/>
      <c r="L378" s="145" t="str">
        <f>IFERROR(VLOOKUP(D378,DB!A:I,9,0),"")</f>
        <v/>
      </c>
    </row>
  </sheetData>
  <dataValidations count="2">
    <dataValidation allowBlank="1" showInputMessage="1" showErrorMessage="1" sqref="E1" xr:uid="{9E1BC488-8814-4F8A-8DBE-742B3278AB71}"/>
    <dataValidation type="list" allowBlank="1" showInputMessage="1" showErrorMessage="1" sqref="E2:E3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2025-12-09T16:43:20Z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